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1de6344c0d7420e" /></Relationships>
</file>

<file path=xl/workbook.xml><?xml version="1.0" encoding="utf-8"?>
<x:workbook xmlns:x="http://schemas.openxmlformats.org/spreadsheetml/2006/main">
  <x:sheets>
    <x:sheet xmlns:r="http://schemas.openxmlformats.org/officeDocument/2006/relationships" name="Tong_quan" sheetId="1" r:id="R3273f4eca73143bd"/>
    <x:sheet xmlns:r="http://schemas.openxmlformats.org/officeDocument/2006/relationships" name="No_quy" sheetId="2" r:id="R9161d8dbf11040e0"/>
    <x:sheet xmlns:r="http://schemas.openxmlformats.org/officeDocument/2006/relationships" name="Loi_nhuan" sheetId="3" r:id="R1c034ff49eb34ed4"/>
    <x:sheet xmlns:r="http://schemas.openxmlformats.org/officeDocument/2006/relationships" name="H1_2026" sheetId="4" r:id="R36cac56f4a2a41a7"/>
    <x:sheet xmlns:r="http://schemas.openxmlformats.org/officeDocument/2006/relationships" name="Nguon_von" sheetId="5" r:id="R05bae1d6871b4063"/>
    <x:sheet xmlns:r="http://schemas.openxmlformats.org/officeDocument/2006/relationships" name="Nguon" sheetId="6" r:id="R868963e69b534c47"/>
    <x:sheet xmlns:r="http://schemas.openxmlformats.org/officeDocument/2006/relationships" name="Phuong_phap" sheetId="7" r:id="R5855054f3bfc4044"/>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0;(#,##0);&quot;–&quot;"/>
    <x:numFmt numFmtId="201" formatCode="0.00%;(0.00%);&quot;–&quot;"/>
    <x:numFmt numFmtId="202" formatCode="dd/mm/yyyy"/>
    <x:numFmt numFmtId="203" formatCode="#,##0.0"/>
    <x:numFmt numFmtId="204" formatCode="#,##0"/>
  </x:numFmts>
  <x:fonts count="12">
    <x:font>
      <x:sz val="11"/>
      <x:name val="Carlito"/>
    </x:font>
    <x:font>
      <x:sz val="10"/>
      <x:color rgb="FF182D40"/>
      <x:name val="Arial"/>
    </x:font>
    <x:font>
      <x:b/>
      <x:sz val="19"/>
      <x:color rgb="FFFFFFFF"/>
      <x:name val="Arial"/>
    </x:font>
    <x:font>
      <x:sz val="10"/>
      <x:color rgb="FF526577"/>
      <x:name val="Arial"/>
    </x:font>
    <x:font>
      <x:b/>
      <x:sz val="10"/>
      <x:color rgb="FFFFFFFF"/>
      <x:name val="Arial"/>
    </x:font>
    <x:font>
      <x:sz val="10"/>
      <x:color rgb="FF1766AD"/>
      <x:name val="Arial"/>
    </x:font>
    <x:font>
      <x:sz val="10"/>
      <x:color rgb="FF177245"/>
      <x:name val="Arial"/>
    </x:font>
    <x:font>
      <x:b/>
      <x:sz val="11"/>
      <x:color rgb="FFFFFFFF"/>
      <x:name val="Carlito"/>
    </x:font>
    <x:font>
      <x:sz val="11"/>
      <x:color rgb="FF177245"/>
      <x:name val="Carlito"/>
    </x:font>
    <x:font>
      <x:sz val="10"/>
      <x:name val="Arial"/>
    </x:font>
    <x:font>
      <x:sz val="10"/>
      <x:color rgb="FF526577"/>
      <x:name val="Carlito"/>
    </x:font>
    <x:font>
      <x:b/>
      <x:sz val="12"/>
      <x:color rgb="FF16324F"/>
      <x:name val="Arial"/>
    </x:font>
  </x:fonts>
  <x:fills count="7">
    <x:fill>
      <x:patternFill patternType="none"/>
    </x:fill>
    <x:fill>
      <x:patternFill patternType="gray125"/>
    </x:fill>
    <x:fill>
      <x:patternFill patternType="solid">
        <x:fgColor rgb="FF16324F"/>
      </x:patternFill>
    </x:fill>
    <x:fill>
      <x:patternFill patternType="solid">
        <x:fgColor rgb="FF087F8C"/>
      </x:patternFill>
    </x:fill>
    <x:fill>
      <x:patternFill patternType="solid">
        <x:fgColor rgb="FFF1F6FA"/>
      </x:patternFill>
    </x:fill>
    <x:fill>
      <x:patternFill patternType="solid">
        <x:fgColor rgb="FFEAF2F8"/>
      </x:patternFill>
    </x:fill>
    <x:fill>
      <x:patternFill patternType="solid">
        <x:fgColor rgb="FFFFFFFF"/>
      </x:patternFill>
    </x:fill>
  </x:fills>
  <x:borders count="1">
    <x:border>
      <x:left/>
      <x:right/>
      <x:top/>
      <x:bottom/>
      <x:diagonal/>
    </x:border>
  </x:borders>
  <x:cellStyleXfs count="1">
    <x:xf numFmtId="0" fontId="0" fillId="0" borderId="0"/>
  </x:cellStyleXfs>
  <x:cellXfs count="64">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vertical="center"/>
    </x:xf>
    <x:xf numFmtId="0" fontId="3" fillId="0" borderId="0" xfId="0" applyNumberFormat="1" applyFont="1" applyFill="1" applyBorder="1"/>
    <x:xf numFmtId="0" fontId="3" fillId="0" borderId="0" xfId="0" applyNumberFormat="1" applyFont="1" applyFill="1" applyBorder="1" applyAlignment="1">
      <x:alignment wrapText="1"/>
    </x:xf>
    <x:xf numFmtId="0" fontId="1" fillId="3"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wrapText="1"/>
    </x:xf>
    <x:xf numFmtId="0" fontId="4" fillId="3" borderId="0" xfId="0" applyNumberFormat="1" applyFont="1" applyFill="1" applyBorder="1" applyAlignment="1">
      <x:alignment vertical="center" wrapText="1"/>
    </x:xf>
    <x:xf numFmtId="0" fontId="1" fillId="4" borderId="0" xfId="0" applyNumberFormat="1" applyFont="1" applyFill="1" applyBorder="1"/>
    <x:xf numFmtId="200" fontId="1" fillId="4" borderId="0" xfId="0" applyNumberFormat="1" applyFont="1" applyFill="1" applyBorder="1"/>
    <x:xf numFmtId="200" fontId="1" fillId="0" borderId="0" xfId="0" applyNumberFormat="1" applyFont="1" applyFill="1" applyBorder="1"/>
    <x:xf numFmtId="201" fontId="1" fillId="4" borderId="0" xfId="0" applyNumberFormat="1" applyFont="1" applyFill="1" applyBorder="1"/>
    <x:xf numFmtId="201" fontId="1" fillId="0" borderId="0" xfId="0" applyNumberFormat="1" applyFont="1" applyFill="1" applyBorder="1"/>
    <x:xf numFmtId="200" fontId="5" fillId="4" borderId="0" xfId="0" applyNumberFormat="1" applyFont="1" applyFill="1" applyBorder="1"/>
    <x:xf numFmtId="200" fontId="5" fillId="0" borderId="0" xfId="0" applyNumberFormat="1" applyFont="1" applyFill="1" applyBorder="1"/>
    <x:xf numFmtId="200" fontId="6" fillId="4" borderId="0" xfId="0" applyNumberFormat="1" applyFont="1" applyFill="1" applyBorder="1"/>
    <x:xf numFmtId="201" fontId="6" fillId="4" borderId="0" xfId="0" applyNumberFormat="1" applyFont="1" applyFill="1" applyBorder="1"/>
    <x:xf numFmtId="200" fontId="6" fillId="0" borderId="0" xfId="0" applyNumberFormat="1" applyFont="1" applyFill="1" applyBorder="1"/>
    <x:xf numFmtId="201" fontId="6" fillId="0" borderId="0" xfId="0" applyNumberFormat="1" applyFont="1" applyFill="1" applyBorder="1"/>
    <x:xf numFmtId="0" fontId="1" fillId="4" borderId="0" xfId="0" applyNumberFormat="1" applyFont="1" applyFill="1" applyBorder="1" applyAlignment="1">
      <x:alignment wrapText="1"/>
    </x:xf>
    <x:xf numFmtId="0" fontId="1" fillId="0" borderId="0" xfId="0" applyNumberFormat="1" applyFont="1" applyFill="1" applyBorder="1" applyAlignment="1">
      <x:alignment wrapText="1"/>
    </x:xf>
    <x:xf numFmtId="0" fontId="3" fillId="0" borderId="0" xfId="0" applyNumberFormat="1" applyFont="1" applyFill="1" applyBorder="1" applyAlignment="1">
      <x:alignment vertical="center" wrapText="1"/>
    </x:xf>
    <x:xf numFmtId="0" fontId="5" fillId="0" borderId="0" xfId="0" applyNumberFormat="1" applyFont="1" applyFill="1" applyBorder="1"/>
    <x:xf numFmtId="0" fontId="6" fillId="0" borderId="0" xfId="0" applyNumberFormat="1" applyFont="1" applyFill="1" applyBorder="1"/>
    <x:xf numFmtId="0" fontId="5" fillId="4" borderId="0" xfId="0" applyNumberFormat="1" applyFont="1" applyFill="1" applyBorder="1"/>
    <x:xf numFmtId="0" fontId="6" fillId="4" borderId="0" xfId="0" applyNumberFormat="1" applyFont="1" applyFill="1" applyBorder="1"/>
    <x:xf numFmtId="0" fontId="0" fillId="3" borderId="0" xfId="0" applyNumberFormat="1" applyFont="1" applyFill="1" applyBorder="1"/>
    <x:xf numFmtId="0" fontId="7" fillId="3" borderId="0" xfId="0" applyNumberFormat="1" applyFont="1" applyFill="1" applyBorder="1"/>
    <x:xf numFmtId="0" fontId="7" fillId="3" borderId="0" xfId="0" applyNumberFormat="1" applyFont="1" applyFill="1" applyBorder="1" applyAlignment="1">
      <x:alignment wrapText="1"/>
    </x:xf>
    <x:xf numFmtId="0" fontId="7" fillId="3" borderId="0" xfId="0" applyNumberFormat="1" applyFont="1" applyFill="1" applyBorder="1" applyAlignment="1">
      <x:alignment vertical="center" wrapText="1"/>
    </x:xf>
    <x:xf numFmtId="0" fontId="8" fillId="0" borderId="0" xfId="0" applyNumberFormat="1" applyFont="1" applyFill="1" applyBorder="1"/>
    <x:xf numFmtId="200" fontId="0" fillId="0" borderId="0" xfId="0" applyNumberFormat="1" applyFont="1" applyFill="1" applyBorder="1"/>
    <x:xf numFmtId="200" fontId="8" fillId="0" borderId="0" xfId="0" applyNumberFormat="1" applyFont="1" applyFill="1" applyBorder="1"/>
    <x:xf numFmtId="201" fontId="8" fillId="0" borderId="0" xfId="0" applyNumberFormat="1" applyFont="1" applyFill="1" applyBorder="1"/>
    <x:xf numFmtId="0" fontId="9" fillId="0" borderId="0" xfId="0" applyNumberFormat="1" applyFont="1" applyFill="1" applyBorder="1"/>
    <x:xf numFmtId="200" fontId="9" fillId="0" borderId="0" xfId="0" applyNumberFormat="1" applyFont="1" applyFill="1" applyBorder="1"/>
    <x:xf numFmtId="0" fontId="9" fillId="0" borderId="0" xfId="0" applyNumberFormat="1" applyFont="1" applyFill="1" applyBorder="1" applyAlignment="1">
      <x:alignment wrapText="1"/>
    </x:xf>
    <x:xf numFmtId="200" fontId="9" fillId="0" borderId="0" xfId="0" applyNumberFormat="1" applyFont="1" applyFill="1" applyBorder="1" applyAlignment="1">
      <x:alignment wrapText="1"/>
    </x:xf>
    <x:xf numFmtId="200" fontId="6" fillId="0" borderId="0" xfId="0" applyNumberFormat="1" applyFont="1" applyFill="1" applyBorder="1" applyAlignment="1">
      <x:alignment wrapText="1"/>
    </x:xf>
    <x:xf numFmtId="201" fontId="6" fillId="0" borderId="0" xfId="0" applyNumberFormat="1" applyFont="1" applyFill="1" applyBorder="1" applyAlignment="1">
      <x:alignment wrapText="1"/>
    </x:xf>
    <x:xf numFmtId="0" fontId="10" fillId="0" borderId="0" xfId="0" applyNumberFormat="1" applyFont="1" applyFill="1" applyBorder="1"/>
    <x:xf numFmtId="0" fontId="10" fillId="0" borderId="0" xfId="0" applyNumberFormat="1" applyFont="1" applyFill="1" applyBorder="1" applyAlignment="1">
      <x:alignment wrapText="1"/>
    </x:xf>
    <x:xf numFmtId="0" fontId="10"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0" fontId="1" fillId="5" borderId="0" xfId="0" applyNumberFormat="1" applyFont="1" applyFill="1" applyBorder="1"/>
    <x:xf numFmtId="0" fontId="1" fillId="5" borderId="0" xfId="0" applyNumberFormat="1" applyFont="1" applyFill="1" applyBorder="1" applyAlignment="1">
      <x:alignment wrapText="1"/>
    </x:xf>
    <x:xf numFmtId="0" fontId="1" fillId="5" borderId="0" xfId="0" applyNumberFormat="1" applyFont="1" applyFill="1" applyBorder="1" applyAlignment="1">
      <x:alignment vertical="center" wrapText="1"/>
    </x:xf>
    <x:xf numFmtId="0" fontId="1" fillId="6" borderId="0" xfId="0" applyNumberFormat="1" applyFont="1" applyFill="1" applyBorder="1"/>
    <x:xf numFmtId="0" fontId="1" fillId="6" borderId="0" xfId="0" applyNumberFormat="1" applyFont="1" applyFill="1" applyBorder="1" applyAlignment="1">
      <x:alignment wrapText="1"/>
    </x:xf>
    <x:xf numFmtId="0" fontId="1" fillId="6" borderId="0" xfId="0" applyNumberFormat="1" applyFont="1" applyFill="1" applyBorder="1" applyAlignment="1">
      <x:alignment vertical="center" wrapText="1"/>
    </x:xf>
    <x:xf numFmtId="202" fontId="1" fillId="0" borderId="0" xfId="0" applyNumberFormat="1" applyFont="1" applyFill="1" applyBorder="1"/>
    <x:xf numFmtId="202" fontId="5" fillId="0" borderId="0" xfId="0" applyNumberFormat="1" applyFont="1" applyFill="1" applyBorder="1"/>
    <x:xf numFmtId="202" fontId="1" fillId="0" borderId="0" xfId="0" applyNumberFormat="1" applyFont="1" applyFill="1" applyBorder="1" applyAlignment="1">
      <x:alignment wrapText="1"/>
    </x:xf>
    <x:xf numFmtId="0" fontId="6" fillId="0" borderId="0" xfId="0" applyNumberFormat="1" applyFont="1" applyFill="1" applyBorder="1" applyAlignment="1">
      <x:alignment wrapText="1"/>
    </x:xf>
    <x:xf numFmtId="201" fontId="1" fillId="0" borderId="0" xfId="0" applyNumberFormat="1" applyFont="1" applyFill="1" applyBorder="1" applyAlignment="1">
      <x:alignment wrapText="1"/>
    </x:xf>
    <x:xf numFmtId="0" fontId="3" fillId="5" borderId="0" xfId="0" applyNumberFormat="1" applyFont="1" applyFill="1" applyBorder="1" applyAlignment="1">
      <x:alignment vertical="center" wrapText="1"/>
    </x:xf>
    <x:xf numFmtId="0" fontId="11" fillId="5" borderId="0" xfId="0" applyNumberFormat="1" applyFont="1" applyFill="1" applyBorder="1" applyAlignment="1">
      <x:alignment vertical="center" wrapText="1"/>
    </x:xf>
    <x:xf numFmtId="203" fontId="6" fillId="4" borderId="0" xfId="0" applyNumberFormat="1" applyFont="1" applyFill="1" applyBorder="1"/>
    <x:xf numFmtId="203" fontId="6" fillId="0" borderId="0" xfId="0" applyNumberFormat="1" applyFont="1" applyFill="1" applyBorder="1"/>
    <x:xf numFmtId="204" fontId="6" fillId="0" borderId="0" xfId="0" applyNumberFormat="1" applyFont="1" applyFill="1" applyBorder="1"/>
  </x:cellXfs>
  <x:cellStyles count="1">
    <x:cellStyle name="Normal" xfId="0"/>
  </x:cellStyles>
  <x:dxfs count="1">
    <x:dxf>
      <x:fill>
        <x:patternFill patternType="solid">
          <x:bgColor rgb="FFFEE2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5accb0cc27f4dbc" /><Relationship Type="http://schemas.openxmlformats.org/officeDocument/2006/relationships/theme" Target="/xl/theme/theme1.xml" Id="R7de82494323241d8" /><Relationship Type="http://schemas.openxmlformats.org/officeDocument/2006/relationships/sharedStrings" Target="/xl/sharedStrings.xml" Id="Re3c5e87c810f47f9" /><Relationship Type="http://schemas.openxmlformats.org/officeDocument/2006/relationships/worksheet" Target="/xl/worksheets/sheet1.xml" Id="R3273f4eca73143bd" /><Relationship Type="http://schemas.openxmlformats.org/officeDocument/2006/relationships/worksheet" Target="/xl/worksheets/sheet2.xml" Id="R9161d8dbf11040e0" /><Relationship Type="http://schemas.openxmlformats.org/officeDocument/2006/relationships/worksheet" Target="/xl/worksheets/sheet3.xml" Id="R1c034ff49eb34ed4" /><Relationship Type="http://schemas.openxmlformats.org/officeDocument/2006/relationships/worksheet" Target="/xl/worksheets/sheet4.xml" Id="R36cac56f4a2a41a7" /><Relationship Type="http://schemas.openxmlformats.org/officeDocument/2006/relationships/worksheet" Target="/xl/worksheets/sheet5.xml" Id="R05bae1d6871b4063" /><Relationship Type="http://schemas.openxmlformats.org/officeDocument/2006/relationships/worksheet" Target="/xl/worksheets/sheet6.xml" Id="R868963e69b534c47" /><Relationship Type="http://schemas.openxmlformats.org/officeDocument/2006/relationships/worksheet" Target="/xl/worksheets/sheet7.xml" Id="R5855054f3bfc404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087F8C"/>
  </x:sheetPr>
  <x:sheetViews>
    <x:sheetView showGridLines="0" workbookViewId="0">
      <x:pane xSplit="2" ySplit="5" topLeftCell="C6" activePane="bottomRight" state="frozen"/>
    </x:sheetView>
  </x:sheetViews>
  <x:sheetFormatPr defaultRowHeight="15"/>
  <x:cols>
    <x:col min="1" max="1" width="11" hidden="0" customWidth="1"/>
    <x:col min="2" max="2" width="13" hidden="0" customWidth="1"/>
    <x:col min="3" max="3" width="13" hidden="0" customWidth="1"/>
    <x:col min="4" max="4" width="13" hidden="0" customWidth="1"/>
    <x:col min="5" max="5" width="17" hidden="0" customWidth="1"/>
    <x:col min="6" max="6" width="17" hidden="0" customWidth="1"/>
    <x:col min="7" max="7" width="17" hidden="0" customWidth="1"/>
    <x:col min="8" max="8" width="15" hidden="0" customWidth="1"/>
    <x:col min="9" max="9" width="15" hidden="0" customWidth="1"/>
    <x:col min="10" max="10" width="15" hidden="0" customWidth="1"/>
    <x:col min="11" max="11" width="15" hidden="0" customWidth="1"/>
    <x:col min="12" max="12" width="12" hidden="0" customWidth="1"/>
  </x:cols>
  <x:sheetData>
    <x:row r="1" ht="23" customHeight="1">
      <x:c r="A1" s="4" t="str">
        <x:v>Nợ nhóm 2 cảnh báo gì về lợi nhuận ngân hàng?</x:v>
      </x:c>
      <x:c r="B1" s="4"/>
      <x:c r="C1" s="4"/>
      <x:c r="D1" s="4"/>
      <x:c r="E1" s="4"/>
      <x:c r="F1" s="4"/>
      <x:c r="G1" s="4"/>
      <x:c r="H1" s="4"/>
      <x:c r="I1" s="4"/>
      <x:c r="J1" s="4"/>
      <x:c r="K1" s="4"/>
      <x:c r="L1" s="4"/>
    </x:row>
    <x:row r="2" ht="23" customHeight="1">
      <x:c r="A2" s="4"/>
      <x:c r="B2" s="4"/>
      <x:c r="C2" s="4"/>
      <x:c r="D2" s="4"/>
      <x:c r="E2" s="4"/>
      <x:c r="F2" s="4"/>
      <x:c r="G2" s="4"/>
      <x:c r="H2" s="4"/>
      <x:c r="I2" s="4"/>
      <x:c r="J2" s="4"/>
      <x:c r="K2" s="4"/>
      <x:c r="L2" s="4"/>
    </x:row>
    <x:row r="3" ht="35" customHeight="1">
      <x:c r="A3" s="6" t="str">
        <x:v>Tùng ATC • Chốt nghiên cứu 05/10/2026 • Dữ liệu chung đến 30/06/2026 • 8 ngân hàng, 4 quý</x:v>
      </x:c>
      <x:c r="B3" s="6"/>
      <x:c r="C3" s="6"/>
      <x:c r="D3" s="6"/>
      <x:c r="E3" s="6"/>
      <x:c r="F3" s="6"/>
      <x:c r="G3" s="6"/>
      <x:c r="H3" s="6"/>
      <x:c r="I3" s="6"/>
      <x:c r="J3" s="6"/>
      <x:c r="K3" s="6"/>
      <x:c r="L3" s="6"/>
    </x:row>
    <x:row r="4" ht="23" customHeight="1">
      <x:c r="A4" s="1"/>
      <x:c r="B4" s="1"/>
      <x:c r="C4" s="1"/>
      <x:c r="D4" s="1"/>
      <x:c r="E4" s="1"/>
      <x:c r="F4" s="1"/>
      <x:c r="G4" s="1"/>
      <x:c r="H4" s="1"/>
      <x:c r="I4" s="1"/>
      <x:c r="J4" s="1"/>
      <x:c r="K4" s="1"/>
      <x:c r="L4" s="1"/>
    </x:row>
    <x:row r="5" ht="23" customHeight="1">
      <x:c r="A5" s="60" t="str">
        <x:v>KẾT LUẬN CÓ ĐIỀU KIỆN: áp lực chất lượng tài sản tăng so với cuối 2025, nhưng không đồng đều và chưa chứng minh dòng chuyển nhóm 2→3→4→5. HDB nổi bật về nhóm 2 và nhóm 5; BID, CTG có áp lực NPL; ACB chịu tăng dự phòng dù NPL thấp. VCB có bộ đệm dự phòng lớn nhất trong mẫu.</x:v>
      </x:c>
      <x:c r="B5" s="60"/>
      <x:c r="C5" s="60"/>
      <x:c r="D5" s="60"/>
      <x:c r="E5" s="60"/>
      <x:c r="F5" s="60"/>
      <x:c r="G5" s="60"/>
      <x:c r="H5" s="60"/>
      <x:c r="I5" s="60"/>
      <x:c r="J5" s="60"/>
      <x:c r="K5" s="60"/>
      <x:c r="L5" s="60"/>
    </x:row>
    <x:row r="6" ht="23" customHeight="1">
      <x:c r="A6" s="60"/>
      <x:c r="B6" s="60"/>
      <x:c r="C6" s="60"/>
      <x:c r="D6" s="60"/>
      <x:c r="E6" s="60"/>
      <x:c r="F6" s="60"/>
      <x:c r="G6" s="60"/>
      <x:c r="H6" s="60"/>
      <x:c r="I6" s="60"/>
      <x:c r="J6" s="60"/>
      <x:c r="K6" s="60"/>
      <x:c r="L6" s="60"/>
    </x:row>
    <x:row r="7" ht="23" customHeight="1">
      <x:c r="A7" s="60"/>
      <x:c r="B7" s="60"/>
      <x:c r="C7" s="60"/>
      <x:c r="D7" s="60"/>
      <x:c r="E7" s="60"/>
      <x:c r="F7" s="60"/>
      <x:c r="G7" s="60"/>
      <x:c r="H7" s="60"/>
      <x:c r="I7" s="60"/>
      <x:c r="J7" s="60"/>
      <x:c r="K7" s="60"/>
      <x:c r="L7" s="60"/>
    </x:row>
    <x:row r="8" ht="23" customHeight="1">
      <x:c r="A8" s="1"/>
      <x:c r="B8" s="1"/>
      <x:c r="C8" s="1"/>
      <x:c r="D8" s="1"/>
      <x:c r="E8" s="1"/>
      <x:c r="F8" s="1"/>
      <x:c r="G8" s="1"/>
      <x:c r="H8" s="1"/>
      <x:c r="I8" s="1"/>
      <x:c r="J8" s="1"/>
      <x:c r="K8" s="1"/>
      <x:c r="L8" s="1"/>
    </x:row>
    <x:row r="9" ht="44" customHeight="1">
      <x:c r="A9" s="10" t="str">
        <x:v>Mã</x:v>
      </x:c>
      <x:c r="B9" s="10" t="str">
        <x:v>Nhóm 2 %</x:v>
      </x:c>
      <x:c r="C9" s="10" t="str">
        <x:v>NPL %</x:v>
      </x:c>
      <x:c r="D9" s="10" t="str">
        <x:v>LLR % (*)</x:v>
      </x:c>
      <x:c r="E9" s="10" t="str">
        <x:v>Nhóm 2 (tỷ)</x:v>
      </x:c>
      <x:c r="F9" s="10" t="str">
        <x:v>NPL (tỷ)</x:v>
      </x:c>
      <x:c r="G9" s="10" t="str">
        <x:v>Nhóm 5 (tỷ)</x:v>
      </x:c>
      <x:c r="H9" s="10" t="str">
        <x:v>Credit cost 6T</x:v>
      </x:c>
      <x:c r="I9" s="10" t="str">
        <x:v>PPOP YoY</x:v>
      </x:c>
      <x:c r="J9" s="10" t="str">
        <x:v>LNTT YoY</x:v>
      </x:c>
      <x:c r="K9" s="10" t="str">
        <x:v>DP/PPOP</x:v>
      </x:c>
      <x:c r="L9" s="10" t="str">
        <x:v>Nguồn</x:v>
      </x:c>
    </x:row>
    <x:row r="10" ht="29" customHeight="1">
      <x:c r="A10" s="11" t="str">
        <x:v>VCB</x:v>
      </x:c>
      <x:c r="B10" s="19" t="n">
        <x:f>'No_quy'!N9</x:f>
        <x:v>0.002531921201742451</x:v>
      </x:c>
      <x:c r="C10" s="19" t="n">
        <x:f>'No_quy'!O9</x:f>
        <x:v>0.006106652267057302</x:v>
      </x:c>
      <x:c r="D10" s="19" t="n">
        <x:f>'No_quy'!P9</x:f>
        <x:v>2.792775704532222</x:v>
      </x:c>
      <x:c r="E10" s="61" t="n">
        <x:f>'No_quy'!F9/1000</x:f>
        <x:v>4451.543</x:v>
      </x:c>
      <x:c r="F10" s="61" t="n">
        <x:f>'No_quy'!M9/1000</x:f>
        <x:v>10736.521</x:v>
      </x:c>
      <x:c r="G10" s="61" t="n">
        <x:f>'No_quy'!I9/1000</x:f>
        <x:v>8324.139</x:v>
      </x:c>
      <x:c r="H10" s="19" t="n">
        <x:f>'H1_2026'!L6</x:f>
        <x:v>0.005838567633952091</x:v>
      </x:c>
      <x:c r="I10" s="19" t="n">
        <x:f>'H1_2026'!N6</x:f>
        <x:v>0.3735670171728145</x:v>
      </x:c>
      <x:c r="J10" s="19" t="n">
        <x:f>'H1_2026'!O6</x:f>
        <x:v>0.33473010317784246</x:v>
      </x:c>
      <x:c r="K10" s="19" t="n">
        <x:f>'H1_2026'!M6</x:f>
        <x:v>0.09298271887809664</x:v>
      </x:c>
      <x:c r="L10" s="11" t="str">
        <x:v>S02</x:v>
      </x:c>
    </x:row>
    <x:row r="11" ht="29" customHeight="1">
      <x:c r="A11" s="1" t="str">
        <x:v>BID</x:v>
      </x:c>
      <x:c r="B11" s="21" t="n">
        <x:f>'No_quy'!N13</x:f>
        <x:v>0.012223743667828503</x:v>
      </x:c>
      <x:c r="C11" s="21" t="n">
        <x:f>'No_quy'!O13</x:f>
        <x:v>0.0182742946255268</x:v>
      </x:c>
      <x:c r="D11" s="21" t="n">
        <x:f>'No_quy'!P13</x:f>
        <x:v>0.7588728294221635</x:v>
      </x:c>
      <x:c r="E11" s="62" t="n">
        <x:f>'No_quy'!F13/1000</x:f>
        <x:v>30581.448</x:v>
      </x:c>
      <x:c r="F11" s="62" t="n">
        <x:f>'No_quy'!M13/1000</x:f>
        <x:v>45718.759</x:v>
      </x:c>
      <x:c r="G11" s="62" t="n">
        <x:f>'No_quy'!I13/1000</x:f>
        <x:v>26421.899</x:v>
      </x:c>
      <x:c r="H11" s="21" t="n">
        <x:f>'H1_2026'!L7</x:f>
        <x:v>0.009281517931349757</x:v>
      </x:c>
      <x:c r="I11" s="21" t="n">
        <x:f>'H1_2026'!N7</x:f>
        <x:v>0.1312981245317506</x:v>
      </x:c>
      <x:c r="J11" s="21" t="n">
        <x:f>'H1_2026'!O7</x:f>
        <x:v>0.17869137784566935</x:v>
      </x:c>
      <x:c r="K11" s="21" t="n">
        <x:f>'H1_2026'!M7</x:f>
        <x:v>0.3744935040871394</x:v>
      </x:c>
      <x:c r="L11" s="1" t="str">
        <x:v>S05</x:v>
      </x:c>
    </x:row>
    <x:row r="12" ht="29" customHeight="1">
      <x:c r="A12" s="11" t="str">
        <x:v>CTG</x:v>
      </x:c>
      <x:c r="B12" s="19" t="n">
        <x:f>'No_quy'!N17</x:f>
        <x:v>0.009348555681132043</x:v>
      </x:c>
      <x:c r="C12" s="19" t="n">
        <x:f>'No_quy'!O17</x:f>
        <x:v>0.011984084210577098</x:v>
      </x:c>
      <x:c r="D12" s="19" t="n">
        <x:f>'No_quy'!P17</x:f>
        <x:v>1.339535182680969</x:v>
      </x:c>
      <x:c r="E12" s="61" t="n">
        <x:f>'No_quy'!F17/1000</x:f>
        <x:v>19563.795</x:v>
      </x:c>
      <x:c r="F12" s="61" t="n">
        <x:f>'No_quy'!M17/1000</x:f>
        <x:v>25079.186</x:v>
      </x:c>
      <x:c r="G12" s="61" t="n">
        <x:f>'No_quy'!I17/1000</x:f>
        <x:v>15610.527</x:v>
      </x:c>
      <x:c r="H12" s="19" t="n">
        <x:f>'H1_2026'!L8</x:f>
        <x:v>0.012704127816345731</x:v>
      </x:c>
      <x:c r="I12" s="19" t="n">
        <x:f>'H1_2026'!N8</x:f>
        <x:v>0.2954677497193714</x:v>
      </x:c>
      <x:c r="J12" s="19" t="n">
        <x:f>'H1_2026'!O8</x:f>
        <x:v>0.3672107017047781</x:v>
      </x:c>
      <x:c r="K12" s="19" t="n">
        <x:f>'H1_2026'!M8</x:f>
        <x:v>0.33448523588708196</x:v>
      </x:c>
      <x:c r="L12" s="11" t="str">
        <x:v>S08</x:v>
      </x:c>
    </x:row>
    <x:row r="13" ht="29" customHeight="1">
      <x:c r="A13" s="1" t="str">
        <x:v>ACB</x:v>
      </x:c>
      <x:c r="B13" s="21" t="n">
        <x:f>'No_quy'!N21</x:f>
        <x:v>0.006649831630097167</x:v>
      </x:c>
      <x:c r="C13" s="21" t="n">
        <x:f>'No_quy'!O21</x:f>
        <x:v>0.01056027201211946</x:v>
      </x:c>
      <x:c r="D13" s="21" t="n">
        <x:f>'No_quy'!P21</x:f>
        <x:v>1.037931759946478</x:v>
      </x:c>
      <x:c r="E13" s="62" t="n">
        <x:f>'No_quy'!F21/1000</x:f>
        <x:v>4821.891</x:v>
      </x:c>
      <x:c r="F13" s="62" t="n">
        <x:f>'No_quy'!M21/1000</x:f>
        <x:v>7657.409</x:v>
      </x:c>
      <x:c r="G13" s="62" t="n">
        <x:f>'No_quy'!I21/1000</x:f>
        <x:v>4967.367</x:v>
      </x:c>
      <x:c r="H13" s="21" t="n">
        <x:f>'H1_2026'!L9</x:f>
        <x:v>0.00487539357238995</x:v>
      </x:c>
      <x:c r="I13" s="21" t="n">
        <x:f>'H1_2026'!N9</x:f>
        <x:v>0.05960674481625117</x:v>
      </x:c>
      <x:c r="J13" s="21" t="n">
        <x:f>'H1_2026'!O9</x:f>
        <x:v>0.0042176050727258385</x:v>
      </x:c>
      <x:c r="K13" s="21" t="n">
        <x:f>'H1_2026'!M9</x:f>
        <x:v>0.1399057064465175</x:v>
      </x:c>
      <x:c r="L13" s="1" t="str">
        <x:v>S11</x:v>
      </x:c>
    </x:row>
    <x:row r="14" ht="29" customHeight="1">
      <x:c r="A14" s="11" t="str">
        <x:v>MBB</x:v>
      </x:c>
      <x:c r="B14" s="19" t="n">
        <x:f>'No_quy'!N25</x:f>
        <x:v>0.00990293329048787</x:v>
      </x:c>
      <x:c r="C14" s="19" t="n">
        <x:f>'No_quy'!O25</x:f>
        <x:v>0.014699606502269258</x:v>
      </x:c>
      <x:c r="D14" s="19" t="n">
        <x:f>'No_quy'!P25</x:f>
        <x:v>0.9362640824102575</x:v>
      </x:c>
      <x:c r="E14" s="61" t="n">
        <x:f>'No_quy'!F25/1000</x:f>
        <x:v>11989.743</x:v>
      </x:c>
      <x:c r="F14" s="61" t="n">
        <x:f>'No_quy'!M25/1000</x:f>
        <x:v>17797.202</x:v>
      </x:c>
      <x:c r="G14" s="61" t="n">
        <x:f>'No_quy'!I25/1000</x:f>
        <x:v>8747.009</x:v>
      </x:c>
      <x:c r="H14" s="19" t="n">
        <x:f>'H1_2026'!L10</x:f>
        <x:v>0.013316589491592392</x:v>
      </x:c>
      <x:c r="I14" s="19" t="n">
        <x:f>'H1_2026'!N10</x:f>
        <x:v>0.17869248037788266</x:v>
      </x:c>
      <x:c r="J14" s="19" t="n">
        <x:f>'H1_2026'!O10</x:f>
        <x:v>0.2705555103819448</x:v>
      </x:c>
      <x:c r="K14" s="19" t="n">
        <x:f>'H1_2026'!M10</x:f>
        <x:v>0.27615120444454977</x:v>
      </x:c>
      <x:c r="L14" s="11" t="str">
        <x:v>S14</x:v>
      </x:c>
    </x:row>
    <x:row r="15" ht="29" customHeight="1">
      <x:c r="A15" s="1" t="str">
        <x:v>TCB</x:v>
      </x:c>
      <x:c r="B15" s="21" t="n">
        <x:f>'No_quy'!N29</x:f>
        <x:v>0.007088050908051552</x:v>
      </x:c>
      <x:c r="C15" s="21" t="n">
        <x:f>'No_quy'!O29</x:f>
        <x:v>0.011523541921744084</x:v>
      </x:c>
      <x:c r="D15" s="21" t="n">
        <x:f>'No_quy'!P29</x:f>
        <x:v>1.255321197576687</x:v>
      </x:c>
      <x:c r="E15" s="62" t="n">
        <x:f>'No_quy'!F29/1000</x:f>
        <x:v>5640.764</x:v>
      </x:c>
      <x:c r="F15" s="62" t="n">
        <x:f>'No_quy'!M29/1000</x:f>
        <x:v>9170.586</x:v>
      </x:c>
      <x:c r="G15" s="62" t="n">
        <x:f>'No_quy'!I29/1000</x:f>
        <x:v>5886.228</x:v>
      </x:c>
      <x:c r="H15" s="21" t="n">
        <x:f>'H1_2026'!L11</x:f>
        <x:v>0.003931647045634799</x:v>
      </x:c>
      <x:c r="I15" s="21" t="n">
        <x:f>'H1_2026'!N11</x:f>
        <x:v>0.1675479146504817</x:v>
      </x:c>
      <x:c r="J15" s="21" t="n">
        <x:f>'H1_2026'!O11</x:f>
        <x:v>0.22498919048635946</x:v>
      </x:c>
      <x:c r="K15" s="21" t="n">
        <x:f>'H1_2026'!M11</x:f>
        <x:v>0.07884615805024475</x:v>
      </x:c>
      <x:c r="L15" s="1" t="str">
        <x:v>S17</x:v>
      </x:c>
    </x:row>
    <x:row r="16" ht="29" customHeight="1">
      <x:c r="A16" s="11" t="str">
        <x:v>VPB</x:v>
      </x:c>
      <x:c r="B16" s="19" t="n">
        <x:f>'No_quy'!N33</x:f>
        <x:v>0.032726992391479304</x:v>
      </x:c>
      <x:c r="C16" s="19" t="n">
        <x:f>'No_quy'!O33</x:f>
        <x:v>0.03390877495797394</x:v>
      </x:c>
      <x:c r="D16" s="19" t="n">
        <x:f>'No_quy'!P33</x:f>
        <x:v>0.5574914571610388</x:v>
      </x:c>
      <x:c r="E16" s="61" t="n">
        <x:f>'No_quy'!F33/1000</x:f>
        <x:v>36759.756</x:v>
      </x:c>
      <x:c r="F16" s="61" t="n">
        <x:f>'No_quy'!M33/1000</x:f>
        <x:v>38087.163</x:v>
      </x:c>
      <x:c r="G16" s="61" t="n">
        <x:f>'No_quy'!I33/1000</x:f>
        <x:v>9799.726</x:v>
      </x:c>
      <x:c r="H16" s="19" t="n">
        <x:f>'H1_2026'!L12</x:f>
        <x:v>0.029607243678065026</x:v>
      </x:c>
      <x:c r="I16" s="19" t="n">
        <x:f>'H1_2026'!N12</x:f>
        <x:v>0.44651449974102086</x:v>
      </x:c>
      <x:c r="J16" s="19" t="n">
        <x:f>'H1_2026'!O12</x:f>
        <x:v>0.681296706050462</x:v>
      </x:c>
      <x:c r="K16" s="19" t="n">
        <x:f>'H1_2026'!M12</x:f>
        <x:v>0.45211041481412606</x:v>
      </x:c>
      <x:c r="L16" s="11" t="str">
        <x:v>S20</x:v>
      </x:c>
    </x:row>
    <x:row r="17" ht="29" customHeight="1">
      <x:c r="A17" s="1" t="str">
        <x:v>HDB</x:v>
      </x:c>
      <x:c r="B17" s="21" t="n">
        <x:f>'No_quy'!N37</x:f>
        <x:v>0.04699329441078896</x:v>
      </x:c>
      <x:c r="C17" s="21" t="n">
        <x:f>'No_quy'!O37</x:f>
        <x:v>0.027909106044276114</x:v>
      </x:c>
      <x:c r="D17" s="21" t="n">
        <x:f>'No_quy'!P37</x:f>
        <x:v>0.5000560566521249</x:v>
      </x:c>
      <x:c r="E17" s="62" t="n">
        <x:f>'No_quy'!F37/1000</x:f>
        <x:v>30968.593</x:v>
      </x:c>
      <x:c r="F17" s="62" t="n">
        <x:f>'No_quy'!M37/1000</x:f>
        <x:v>18392.108</x:v>
      </x:c>
      <x:c r="G17" s="62" t="n">
        <x:f>'No_quy'!I37/1000</x:f>
        <x:v>7719.44</x:v>
      </x:c>
      <x:c r="H17" s="21" t="n">
        <x:f>'H1_2026'!L13</x:f>
        <x:v>0.012821834575460687</x:v>
      </x:c>
      <x:c r="I17" s="21" t="n">
        <x:f>'H1_2026'!N13</x:f>
        <x:v>0.09539028477609723</x:v>
      </x:c>
      <x:c r="J17" s="21" t="n">
        <x:f>'H1_2026'!O13</x:f>
        <x:v>0.3098559289854481</x:v>
      </x:c>
      <x:c r="K17" s="21" t="n">
        <x:f>'H1_2026'!M13</x:f>
        <x:v>0.22496986601174093</x:v>
      </x:c>
      <x:c r="L17" s="1" t="str">
        <x:v>S23</x:v>
      </x:c>
    </x:row>
    <x:row r="18" ht="23" customHeight="1">
      <x:c r="A18" s="1"/>
      <x:c r="B18" s="1"/>
      <x:c r="C18" s="1"/>
      <x:c r="D18" s="1"/>
      <x:c r="E18" s="1"/>
      <x:c r="F18" s="1"/>
      <x:c r="G18" s="1"/>
      <x:c r="H18" s="1"/>
      <x:c r="I18" s="1"/>
      <x:c r="J18" s="1"/>
      <x:c r="K18" s="1"/>
      <x:c r="L18" s="1"/>
    </x:row>
    <x:row r="19" ht="23" customHeight="1">
      <x:c r="A19" s="24" t="str">
        <x:v>(*) Tỷ lệ dùng dư nợ phân loại, đã loại cho vay ký quỹ được tách riêng. MBB: LLR còn bao gồm dự phòng MBS chưa tách. Nhóm 2 không phải nợ xấu. Các chỉ tiêu cho vay không bao quát hết rủi ro trái phiếu, mua nợ hoặc cam kết ngoại bảng.</x:v>
      </x:c>
      <x:c r="B19" s="24"/>
      <x:c r="C19" s="24"/>
      <x:c r="D19" s="24"/>
      <x:c r="E19" s="24"/>
      <x:c r="F19" s="24"/>
      <x:c r="G19" s="24"/>
      <x:c r="H19" s="24"/>
      <x:c r="I19" s="24"/>
      <x:c r="J19" s="24"/>
      <x:c r="K19" s="24"/>
      <x:c r="L19" s="24"/>
    </x:row>
    <x:row r="20" ht="23" customHeight="1">
      <x:c r="A20" s="24"/>
      <x:c r="B20" s="24"/>
      <x:c r="C20" s="24"/>
      <x:c r="D20" s="24"/>
      <x:c r="E20" s="24"/>
      <x:c r="F20" s="24"/>
      <x:c r="G20" s="24"/>
      <x:c r="H20" s="24"/>
      <x:c r="I20" s="24"/>
      <x:c r="J20" s="24"/>
      <x:c r="K20" s="24"/>
      <x:c r="L20" s="24"/>
    </x:row>
    <x:row r="21" ht="23" customHeight="1">
      <x:c r="A21" s="1"/>
      <x:c r="B21" s="1"/>
      <x:c r="C21" s="1"/>
      <x:c r="D21" s="1"/>
      <x:c r="E21" s="1"/>
      <x:c r="F21" s="1"/>
      <x:c r="G21" s="1"/>
      <x:c r="H21" s="1"/>
      <x:c r="I21" s="1"/>
      <x:c r="J21" s="1"/>
      <x:c r="K21" s="1"/>
      <x:c r="L21" s="1"/>
    </x:row>
    <x:row r="22" ht="44" customHeight="1">
      <x:c r="A22" s="10" t="str">
        <x:v>Mẫu 8 NH</x:v>
      </x:c>
      <x:c r="B22" s="10" t="str">
        <x:v>Nhóm 2 %</x:v>
      </x:c>
      <x:c r="C22" s="10" t="str">
        <x:v>NPL %</x:v>
      </x:c>
      <x:c r="D22" s="10" t="str">
        <x:v>Nhóm 2 (tỷ)</x:v>
      </x:c>
      <x:c r="E22" s="10" t="str">
        <x:v>NPL (tỷ)</x:v>
      </x:c>
      <x:c r="F22" s="10" t="str">
        <x:v>Nhóm 5 (tỷ)</x:v>
      </x:c>
      <x:c r="G22" s="10" t="str">
        <x:v>Dư nợ phân loại (tỷ)</x:v>
      </x:c>
      <x:c r="H22" s="10" t="str"/>
      <x:c r="I22" s="10" t="str"/>
      <x:c r="J22" s="10" t="str"/>
      <x:c r="K22" s="10" t="str"/>
      <x:c r="L22" s="10" t="str"/>
    </x:row>
    <x:row r="23" ht="28" customHeight="1">
      <x:c r="A23" s="1" t="str">
        <x:v>2025Q3</x:v>
      </x:c>
      <x:c r="B23" s="21" t="n">
        <x:f>D23/G23</x:f>
        <x:v>0.0141611454132609</x:v>
      </x:c>
      <x:c r="C23" s="21" t="n">
        <x:f>E23/G23</x:f>
        <x:v>0.016809482854500287</x:v>
      </x:c>
      <x:c r="D23" s="63" t="n">
        <x:f>('No_quy'!F6+'No_quy'!F10+'No_quy'!F14+'No_quy'!F18+'No_quy'!F22+'No_quy'!F26+'No_quy'!F30+'No_quy'!F34)/1000</x:f>
        <x:v>134662.766</x:v>
      </x:c>
      <x:c r="E23" s="63" t="n">
        <x:f>('No_quy'!M6+'No_quy'!M10+'No_quy'!M14+'No_quy'!M18+'No_quy'!M22+'No_quy'!M26+'No_quy'!M30+'No_quy'!M34)/1000</x:f>
        <x:v>159846.636</x:v>
      </x:c>
      <x:c r="F23" s="63" t="n">
        <x:f>('No_quy'!I6+'No_quy'!I10+'No_quy'!I14+'No_quy'!I18+'No_quy'!I22+'No_quy'!I26+'No_quy'!I30+'No_quy'!I34)/1000</x:f>
        <x:v>79798.856</x:v>
      </x:c>
      <x:c r="G23" s="63" t="n">
        <x:f>('No_quy'!L6+'No_quy'!L10+'No_quy'!L14+'No_quy'!L18+'No_quy'!L22+'No_quy'!L26+'No_quy'!L30+'No_quy'!L34)/1000</x:f>
        <x:v>9509313.129</x:v>
      </x:c>
      <x:c r="H23" s="1"/>
      <x:c r="I23" s="1"/>
      <x:c r="J23" s="1"/>
      <x:c r="K23" s="1"/>
      <x:c r="L23" s="1"/>
    </x:row>
    <x:row r="24" ht="28" customHeight="1">
      <x:c r="A24" s="1" t="str">
        <x:v>2025Q4</x:v>
      </x:c>
      <x:c r="B24" s="21" t="n">
        <x:f>D24/G24</x:f>
        <x:v>0.011831970886604742</x:v>
      </x:c>
      <x:c r="C24" s="21" t="n">
        <x:f>E24/G24</x:f>
        <x:v>0.014084898275352595</x:v>
      </x:c>
      <x:c r="D24" s="63" t="n">
        <x:f>('No_quy'!F7+'No_quy'!F11+'No_quy'!F15+'No_quy'!F19+'No_quy'!F23+'No_quy'!F27+'No_quy'!F31+'No_quy'!F35)/1000</x:f>
        <x:v>117812.184</x:v>
      </x:c>
      <x:c r="E24" s="63" t="n">
        <x:f>('No_quy'!M7+'No_quy'!M11+'No_quy'!M15+'No_quy'!M19+'No_quy'!M23+'No_quy'!M27+'No_quy'!M31+'No_quy'!M35)/1000</x:f>
        <x:v>140244.82</x:v>
      </x:c>
      <x:c r="F24" s="63" t="n">
        <x:f>('No_quy'!I7+'No_quy'!I11+'No_quy'!I15+'No_quy'!I19+'No_quy'!I23+'No_quy'!I27+'No_quy'!I31+'No_quy'!I35)/1000</x:f>
        <x:v>84814.685</x:v>
      </x:c>
      <x:c r="G24" s="63" t="n">
        <x:f>('No_quy'!L7+'No_quy'!L11+'No_quy'!L15+'No_quy'!L19+'No_quy'!L23+'No_quy'!L27+'No_quy'!L31+'No_quy'!L35)/1000</x:f>
        <x:v>9957105.636</x:v>
      </x:c>
      <x:c r="H24" s="1"/>
      <x:c r="I24" s="1"/>
      <x:c r="J24" s="1"/>
      <x:c r="K24" s="1"/>
      <x:c r="L24" s="1"/>
    </x:row>
    <x:row r="25" ht="28" customHeight="1">
      <x:c r="A25" s="1" t="str">
        <x:v>2026Q1</x:v>
      </x:c>
      <x:c r="B25" s="21" t="n">
        <x:f>D25/G25</x:f>
        <x:v>0.01237687892547902</x:v>
      </x:c>
      <x:c r="C25" s="21" t="n">
        <x:f>E25/G25</x:f>
        <x:v>0.015294913180561509</x:v>
      </x:c>
      <x:c r="D25" s="63" t="n">
        <x:f>('No_quy'!F8+'No_quy'!F12+'No_quy'!F16+'No_quy'!F20+'No_quy'!F24+'No_quy'!F28+'No_quy'!F32+'No_quy'!F36)/1000</x:f>
        <x:v>128291.639</x:v>
      </x:c>
      <x:c r="E25" s="63" t="n">
        <x:f>('No_quy'!M8+'No_quy'!M12+'No_quy'!M16+'No_quy'!M20+'No_quy'!M24+'No_quy'!M28+'No_quy'!M32+'No_quy'!M36)/1000</x:f>
        <x:v>158538.311</x:v>
      </x:c>
      <x:c r="F25" s="63" t="n">
        <x:f>('No_quy'!I8+'No_quy'!I12+'No_quy'!I16+'No_quy'!I20+'No_quy'!I24+'No_quy'!I28+'No_quy'!I32+'No_quy'!I36)/1000</x:f>
        <x:v>82985.288</x:v>
      </x:c>
      <x:c r="G25" s="63" t="n">
        <x:f>('No_quy'!L8+'No_quy'!L12+'No_quy'!L16+'No_quy'!L20+'No_quy'!L24+'No_quy'!L28+'No_quy'!L32+'No_quy'!L36)/1000</x:f>
        <x:v>10365427.324</x:v>
      </x:c>
      <x:c r="H25" s="1"/>
      <x:c r="I25" s="1"/>
      <x:c r="J25" s="1"/>
      <x:c r="K25" s="1"/>
      <x:c r="L25" s="1"/>
    </x:row>
    <x:row r="26" ht="28" customHeight="1">
      <x:c r="A26" s="1" t="str">
        <x:v>2026Q2</x:v>
      </x:c>
      <x:c r="B26" s="21" t="n">
        <x:f>D26/G26</x:f>
        <x:v>0.013323214413610732</x:v>
      </x:c>
      <x:c r="C26" s="21" t="n">
        <x:f>E26/G26</x:f>
        <x:v>0.015887171760408377</x:v>
      </x:c>
      <x:c r="D26" s="63" t="n">
        <x:f>('No_quy'!F9+'No_quy'!F13+'No_quy'!F17+'No_quy'!F21+'No_quy'!F25+'No_quy'!F29+'No_quy'!F33+'No_quy'!F37)/1000</x:f>
        <x:v>144777.533</x:v>
      </x:c>
      <x:c r="E26" s="63" t="n">
        <x:f>('No_quy'!M9+'No_quy'!M13+'No_quy'!M17+'No_quy'!M21+'No_quy'!M25+'No_quy'!M29+'No_quy'!M33+'No_quy'!M37)/1000</x:f>
        <x:v>172638.934</x:v>
      </x:c>
      <x:c r="F26" s="63" t="n">
        <x:f>('No_quy'!I9+'No_quy'!I13+'No_quy'!I17+'No_quy'!I21+'No_quy'!I25+'No_quy'!I29+'No_quy'!I33+'No_quy'!I37)/1000</x:f>
        <x:v>87476.335</x:v>
      </x:c>
      <x:c r="G26" s="63" t="n">
        <x:f>('No_quy'!L9+'No_quy'!L13+'No_quy'!L17+'No_quy'!L21+'No_quy'!L25+'No_quy'!L29+'No_quy'!L33+'No_quy'!L37)/1000</x:f>
        <x:v>10866561.815</x:v>
      </x:c>
      <x:c r="H26" s="1"/>
      <x:c r="I26" s="1"/>
      <x:c r="J26" s="1"/>
      <x:c r="K26" s="1"/>
      <x:c r="L26" s="1"/>
    </x:row>
    <x:row r="27" ht="23" customHeight="1">
      <x:c r="A27" s="1"/>
      <x:c r="B27" s="1"/>
      <x:c r="C27" s="1"/>
      <x:c r="D27" s="1"/>
      <x:c r="E27" s="1"/>
      <x:c r="F27" s="1"/>
      <x:c r="G27" s="1"/>
      <x:c r="H27" s="1"/>
      <x:c r="I27" s="1"/>
      <x:c r="J27" s="1"/>
      <x:c r="K27" s="1"/>
      <x:c r="L27" s="1"/>
    </x:row>
    <x:row r="28" ht="23" customHeight="1">
      <x:c r="A28" s="24" t="str">
        <x:v>BẰNG CHỨNG PHẢN BIỆN: so với Q3/2025, tỷ lệ nhóm 2 và NPL của cả mẫu đều thấp hơn tại Q2/2026; các tỷ lệ tăng khi so với mốc cuối 2025 thấp hơn. Không mô tả đây là xu hướng tăng liên tục bốn quý. VCB giảm NPL so với Q1/2026 và không sử dụng dự phòng cho vay trong H1.</x:v>
      </x:c>
      <x:c r="B28" s="24"/>
      <x:c r="C28" s="24"/>
      <x:c r="D28" s="24"/>
      <x:c r="E28" s="24"/>
      <x:c r="F28" s="24"/>
      <x:c r="G28" s="24"/>
      <x:c r="H28" s="24"/>
      <x:c r="I28" s="24"/>
      <x:c r="J28" s="24"/>
      <x:c r="K28" s="24"/>
      <x:c r="L28" s="24"/>
    </x:row>
    <x:row r="29" ht="23" customHeight="1">
      <x:c r="A29" s="24"/>
      <x:c r="B29" s="24"/>
      <x:c r="C29" s="24"/>
      <x:c r="D29" s="24"/>
      <x:c r="E29" s="24"/>
      <x:c r="F29" s="24"/>
      <x:c r="G29" s="24"/>
      <x:c r="H29" s="24"/>
      <x:c r="I29" s="24"/>
      <x:c r="J29" s="24"/>
      <x:c r="K29" s="24"/>
      <x:c r="L29" s="24"/>
    </x:row>
    <x:row r="30" ht="23" customHeight="1">
      <x:c r="A30" s="24"/>
      <x:c r="B30" s="24"/>
      <x:c r="C30" s="24"/>
      <x:c r="D30" s="24"/>
      <x:c r="E30" s="24"/>
      <x:c r="F30" s="24"/>
      <x:c r="G30" s="24"/>
      <x:c r="H30" s="24"/>
      <x:c r="I30" s="24"/>
      <x:c r="J30" s="24"/>
      <x:c r="K30" s="24"/>
      <x:c r="L30" s="24"/>
    </x:row>
    <x:row r="31" ht="23" customHeight="1">
      <x:c r="A31" s="1"/>
      <x:c r="B31" s="1"/>
      <x:c r="C31" s="1"/>
      <x:c r="D31" s="1"/>
      <x:c r="E31" s="1"/>
      <x:c r="F31" s="1"/>
      <x:c r="G31" s="1"/>
      <x:c r="H31" s="1"/>
      <x:c r="I31" s="1"/>
      <x:c r="J31" s="1"/>
      <x:c r="K31" s="1"/>
      <x:c r="L31" s="1"/>
    </x:row>
    <x:row r="32" ht="23" customHeight="1">
      <x:c r="A32" s="24" t="str">
        <x:v>HDB: PPOP +9,5%, LNTT +31,0% nhưng DP KQKD −30,0%. Có thêm 969 tỷ đồng lãi đánh giá lại đầu tư khi hợp nhất. BID/CTG sử dụng dự phòng lần lượt 11.566 / 14.190 tỷ trong 6T, cần tách khỏi thu hồi bằng tiền. Xem H1_2026 và nguồn PDF, không suy ra tỷ lệ chuyển nhóm.</x:v>
      </x:c>
      <x:c r="B32" s="24"/>
      <x:c r="C32" s="24"/>
      <x:c r="D32" s="24"/>
      <x:c r="E32" s="24"/>
      <x:c r="F32" s="24"/>
      <x:c r="G32" s="24"/>
      <x:c r="H32" s="24"/>
      <x:c r="I32" s="24"/>
      <x:c r="J32" s="24"/>
      <x:c r="K32" s="24"/>
      <x:c r="L32" s="24"/>
    </x:row>
    <x:row r="33" ht="23" customHeight="1">
      <x:c r="A33" s="24"/>
      <x:c r="B33" s="24"/>
      <x:c r="C33" s="24"/>
      <x:c r="D33" s="24"/>
      <x:c r="E33" s="24"/>
      <x:c r="F33" s="24"/>
      <x:c r="G33" s="24"/>
      <x:c r="H33" s="24"/>
      <x:c r="I33" s="24"/>
      <x:c r="J33" s="24"/>
      <x:c r="K33" s="24"/>
      <x:c r="L33" s="24"/>
    </x:row>
    <x:row r="34" ht="23" customHeight="1">
      <x:c r="A34" s="24"/>
      <x:c r="B34" s="24"/>
      <x:c r="C34" s="24"/>
      <x:c r="D34" s="24"/>
      <x:c r="E34" s="24"/>
      <x:c r="F34" s="24"/>
      <x:c r="G34" s="24"/>
      <x:c r="H34" s="24"/>
      <x:c r="I34" s="24"/>
      <x:c r="J34" s="24"/>
      <x:c r="K34" s="24"/>
      <x:c r="L34" s="24"/>
    </x:row>
    <x:row r="35" ht="23" customHeight="1">
      <x:c r="A35" s="1"/>
      <x:c r="B35" s="1"/>
      <x:c r="C35" s="1"/>
      <x:c r="D35" s="1"/>
      <x:c r="E35" s="1"/>
      <x:c r="F35" s="1"/>
      <x:c r="G35" s="1"/>
      <x:c r="H35" s="1"/>
      <x:c r="I35" s="1"/>
      <x:c r="J35" s="1"/>
      <x:c r="K35" s="1"/>
      <x:c r="L35" s="1"/>
    </x:row>
    <x:row r="36" ht="23" customHeight="1">
      <x:c r="A36" s="24" t="str">
        <x:v>DỮ LIỆU THIẾU: dòng chuyển cùng tập khoản vay, tuổi nợ, nợ cơ cấu chi tiết, bán nợ tách riêng, giá trị thu hồi TSĐB thực tế; quý IV/2025 BID chưa đủ bộ PPOP–DP–LNTT để đối chiếu. Những phần này không được tự điền hoặc biến thành dự báo.</x:v>
      </x:c>
      <x:c r="B36" s="24"/>
      <x:c r="C36" s="24"/>
      <x:c r="D36" s="24"/>
      <x:c r="E36" s="24"/>
      <x:c r="F36" s="24"/>
      <x:c r="G36" s="24"/>
      <x:c r="H36" s="24"/>
      <x:c r="I36" s="24"/>
      <x:c r="J36" s="24"/>
      <x:c r="K36" s="24"/>
      <x:c r="L36" s="24"/>
    </x:row>
    <x:row r="37" ht="23" customHeight="1">
      <x:c r="A37" s="24"/>
      <x:c r="B37" s="24"/>
      <x:c r="C37" s="24"/>
      <x:c r="D37" s="24"/>
      <x:c r="E37" s="24"/>
      <x:c r="F37" s="24"/>
      <x:c r="G37" s="24"/>
      <x:c r="H37" s="24"/>
      <x:c r="I37" s="24"/>
      <x:c r="J37" s="24"/>
      <x:c r="K37" s="24"/>
      <x:c r="L37" s="24"/>
    </x:row>
    <x:row r="38" ht="23" customHeight="1">
      <x:c r="A38" s="24"/>
      <x:c r="B38" s="24"/>
      <x:c r="C38" s="24"/>
      <x:c r="D38" s="24"/>
      <x:c r="E38" s="24"/>
      <x:c r="F38" s="24"/>
      <x:c r="G38" s="24"/>
      <x:c r="H38" s="24"/>
      <x:c r="I38" s="24"/>
      <x:c r="J38" s="24"/>
      <x:c r="K38" s="24"/>
      <x:c r="L38" s="24"/>
    </x:row>
    <x:row r="39" ht="23" customHeight="1">
      <x:c r="A39" s="1"/>
      <x:c r="B39" s="1"/>
      <x:c r="C39" s="1"/>
      <x:c r="D39" s="1"/>
      <x:c r="E39" s="1"/>
      <x:c r="F39" s="1"/>
      <x:c r="G39" s="1"/>
      <x:c r="H39" s="1"/>
      <x:c r="I39" s="1"/>
      <x:c r="J39" s="1"/>
      <x:c r="K39" s="1"/>
      <x:c r="L39" s="1"/>
    </x:row>
    <x:row r="40" ht="23" customHeight="1">
      <x:c r="A40" s="24" t="str">
        <x:v>CÁCH ĐỌC TỆP: No_quy = đầu vào và tỷ lệ 32 quan sát; Loi_nhuan = số riêng quý / phép trừ lũy kế; H1_2026 = dự phòng và thu hồi; Nguon_von = tiền gửi/GTCG/liên ngân hàng; Nguon = URL; Phuong_phap = quy ước và mô phỏng có giả định.</x:v>
      </x:c>
      <x:c r="B40" s="24"/>
      <x:c r="C40" s="24"/>
      <x:c r="D40" s="24"/>
      <x:c r="E40" s="24"/>
      <x:c r="F40" s="24"/>
      <x:c r="G40" s="24"/>
      <x:c r="H40" s="24"/>
      <x:c r="I40" s="24"/>
      <x:c r="J40" s="24"/>
      <x:c r="K40" s="24"/>
      <x:c r="L40" s="24"/>
    </x:row>
    <x:row r="41" ht="23" customHeight="1">
      <x:c r="A41" s="24"/>
      <x:c r="B41" s="24"/>
      <x:c r="C41" s="24"/>
      <x:c r="D41" s="24"/>
      <x:c r="E41" s="24"/>
      <x:c r="F41" s="24"/>
      <x:c r="G41" s="24"/>
      <x:c r="H41" s="24"/>
      <x:c r="I41" s="24"/>
      <x:c r="J41" s="24"/>
      <x:c r="K41" s="24"/>
      <x:c r="L41" s="24"/>
    </x:row>
    <x:row r="42" ht="23" customHeight="1">
      <x:c r="A42" s="24"/>
      <x:c r="B42" s="24"/>
      <x:c r="C42" s="24"/>
      <x:c r="D42" s="24"/>
      <x:c r="E42" s="24"/>
      <x:c r="F42" s="24"/>
      <x:c r="G42" s="24"/>
      <x:c r="H42" s="24"/>
      <x:c r="I42" s="24"/>
      <x:c r="J42" s="24"/>
      <x:c r="K42" s="24"/>
      <x:c r="L42" s="24"/>
    </x:row>
    <x:row r="43" ht="23" customHeight="1">
      <x:c r="A43" s="1"/>
      <x:c r="B43" s="1"/>
      <x:c r="C43" s="1"/>
      <x:c r="D43" s="1"/>
      <x:c r="E43" s="1"/>
      <x:c r="F43" s="1"/>
      <x:c r="G43" s="1"/>
      <x:c r="H43" s="1"/>
      <x:c r="I43" s="1"/>
      <x:c r="J43" s="1"/>
      <x:c r="K43" s="1"/>
      <x:c r="L43" s="1"/>
    </x:row>
    <x:row r="44" ht="23" customHeight="1">
      <x:c r="A44" s="24" t="str">
        <x:v>HDB đóng góp vào mức tăng RÒNG nhóm 2 toàn mẫu Q1→Q2/2026 (không phải tỷ lệ chuyển nhóm):</x:v>
      </x:c>
      <x:c r="B44" s="24"/>
      <x:c r="C44" s="24"/>
      <x:c r="D44" s="24"/>
      <x:c r="E44" s="24"/>
      <x:c r="F44" s="24"/>
      <x:c r="G44" s="24"/>
      <x:c r="H44" s="21" t="n">
        <x:f>('No_quy'!F37-'No_quy'!F36)/(D26-D25)/1000</x:f>
        <x:v>0.9369855222895404</x:v>
      </x:c>
      <x:c r="I44" s="1"/>
      <x:c r="J44" s="1"/>
      <x:c r="K44" s="1"/>
      <x:c r="L44" s="1"/>
    </x:row>
    <x:row r="45" ht="23" customHeight="1">
      <x:c r="A45" s="24"/>
      <x:c r="B45" s="24"/>
      <x:c r="C45" s="24"/>
      <x:c r="D45" s="24"/>
      <x:c r="E45" s="24"/>
      <x:c r="F45" s="24"/>
      <x:c r="G45" s="24"/>
      <x:c r="H45" s="1"/>
      <x:c r="I45" s="1"/>
      <x:c r="J45" s="1"/>
      <x:c r="K45" s="1"/>
      <x:c r="L45" s="1"/>
    </x:row>
    <x:row r="46" ht="23" customHeight="1">
      <x:c r="A46" s="1"/>
      <x:c r="B46" s="1"/>
      <x:c r="C46" s="1"/>
      <x:c r="D46" s="1"/>
      <x:c r="E46" s="1"/>
      <x:c r="F46" s="1"/>
      <x:c r="G46" s="1"/>
      <x:c r="H46" s="1"/>
      <x:c r="I46" s="1"/>
      <x:c r="J46" s="1"/>
      <x:c r="K46" s="1"/>
      <x:c r="L46" s="1"/>
    </x:row>
    <x:row r="47" ht="23" customHeight="1">
      <x:c r="A47" s="1"/>
      <x:c r="B47" s="1"/>
      <x:c r="C47" s="1"/>
      <x:c r="D47" s="1"/>
      <x:c r="E47" s="1"/>
      <x:c r="F47" s="1"/>
      <x:c r="G47" s="1"/>
      <x:c r="H47" s="1"/>
      <x:c r="I47" s="1"/>
      <x:c r="J47" s="1"/>
      <x:c r="K47" s="1"/>
      <x:c r="L47" s="1"/>
    </x:row>
    <x:row r="48" ht="23" customHeight="1">
      <x:c r="A48" s="1"/>
      <x:c r="B48" s="1"/>
      <x:c r="C48" s="1"/>
      <x:c r="D48" s="1"/>
      <x:c r="E48" s="1"/>
      <x:c r="F48" s="1"/>
      <x:c r="G48" s="1"/>
      <x:c r="H48" s="1"/>
      <x:c r="I48" s="1"/>
      <x:c r="J48" s="1"/>
      <x:c r="K48" s="1"/>
      <x:c r="L48" s="1"/>
    </x:row>
  </x:sheetData>
  <x:mergeCells>
    <x:mergeCell ref="A1:L2"/>
    <x:mergeCell ref="A3:L3"/>
    <x:mergeCell ref="A5:L7"/>
    <x:mergeCell ref="A19:L20"/>
    <x:mergeCell ref="A28:L30"/>
    <x:mergeCell ref="A32:L34"/>
    <x:mergeCell ref="A36:L38"/>
    <x:mergeCell ref="A40:L42"/>
    <x:mergeCell ref="A44:G45"/>
  </x:mergeCells>
  <x:pageMargins left="0.7" right="0.7" top="0.75" bottom="0.75" header="0.3" footer="0.3"/>
</x:worksheet>
</file>

<file path=xl/worksheets/sheet2.xml><?xml version="1.0" encoding="utf-8"?>
<x:worksheet xmlns:x="http://schemas.openxmlformats.org/spreadsheetml/2006/main">
  <x:sheetPr>
    <x:tabColor rgb="FF087F8C"/>
  </x:sheetPr>
  <x:sheetViews>
    <x:sheetView showGridLines="0" workbookViewId="0">
      <x:pane xSplit="2" ySplit="5" topLeftCell="C6" activePane="bottomRight" state="frozen"/>
    </x:sheetView>
  </x:sheetViews>
  <x:sheetFormatPr defaultRowHeight="15"/>
  <x:cols>
    <x:col min="1" max="1" width="12" hidden="0" customWidth="1"/>
    <x:col min="2" max="2" width="12" hidden="0" customWidth="1"/>
    <x:col min="3" max="3" width="19" hidden="0" customWidth="1"/>
    <x:col min="4" max="4" width="19" hidden="0" customWidth="1"/>
    <x:col min="5" max="5" width="19" hidden="0" customWidth="1"/>
    <x:col min="6" max="6" width="19" hidden="0" customWidth="1"/>
    <x:col min="7" max="7" width="19" hidden="0" customWidth="1"/>
    <x:col min="8" max="8" width="19" hidden="0" customWidth="1"/>
    <x:col min="9" max="9" width="19" hidden="0" customWidth="1"/>
    <x:col min="10" max="10" width="19" hidden="0" customWidth="1"/>
    <x:col min="11" max="11" width="19" hidden="0" customWidth="1"/>
    <x:col min="12" max="12" width="19" hidden="0" customWidth="1"/>
    <x:col min="13" max="13" width="19" hidden="0" customWidth="1"/>
    <x:col min="14" max="14" width="16" hidden="0" customWidth="1"/>
    <x:col min="15" max="15" width="16" hidden="0" customWidth="1"/>
    <x:col min="16" max="16" width="16" hidden="0" customWidth="1"/>
    <x:col min="17" max="17" width="16" hidden="0" customWidth="1"/>
    <x:col min="18" max="18" width="11" hidden="0" customWidth="1"/>
    <x:col min="19" max="19" width="19" hidden="0" customWidth="1"/>
    <x:col min="20" max="20" width="55" hidden="0" customWidth="1"/>
  </x:cols>
  <x:sheetData>
    <x:row r="1" ht="23" customHeight="1">
      <x:c r="A1" s="4" t="str">
        <x:v>Chất lượng cho vay • 32 quan sát</x:v>
      </x:c>
      <x:c r="B1" s="4"/>
      <x:c r="C1" s="4"/>
      <x:c r="D1" s="4"/>
      <x:c r="E1" s="4"/>
      <x:c r="F1" s="4"/>
      <x:c r="G1" s="4"/>
      <x:c r="H1" s="4"/>
      <x:c r="I1" s="4"/>
      <x:c r="J1" s="4"/>
      <x:c r="K1" s="4"/>
      <x:c r="L1" s="4"/>
      <x:c r="M1" s="4"/>
      <x:c r="N1" s="4"/>
      <x:c r="O1" s="4"/>
      <x:c r="P1" s="4"/>
      <x:c r="Q1" s="4"/>
      <x:c r="R1" s="4"/>
      <x:c r="S1" s="4"/>
      <x:c r="T1" s="4"/>
    </x:row>
    <x:row r="2" ht="23" customHeight="1">
      <x:c r="A2" s="4"/>
      <x:c r="B2" s="4"/>
      <x:c r="C2" s="4"/>
      <x:c r="D2" s="4"/>
      <x:c r="E2" s="4"/>
      <x:c r="F2" s="4"/>
      <x:c r="G2" s="4"/>
      <x:c r="H2" s="4"/>
      <x:c r="I2" s="4"/>
      <x:c r="J2" s="4"/>
      <x:c r="K2" s="4"/>
      <x:c r="L2" s="4"/>
      <x:c r="M2" s="4"/>
      <x:c r="N2" s="4"/>
      <x:c r="O2" s="4"/>
      <x:c r="P2" s="4"/>
      <x:c r="Q2" s="4"/>
      <x:c r="R2" s="4"/>
      <x:c r="S2" s="4"/>
      <x:c r="T2" s="4"/>
    </x:row>
    <x:row r="3" ht="35" customHeight="1">
      <x:c r="A3" s="6" t="str">
        <x:v>Đơn vị: triệu VND | Hợp nhất | Số dư cuối kỳ | Q3/2025–Q2/2026 | Nguồn và trang PDF ở cột R–T</x:v>
      </x:c>
      <x:c r="B3" s="6"/>
      <x:c r="C3" s="6"/>
      <x:c r="D3" s="6"/>
      <x:c r="E3" s="6"/>
      <x:c r="F3" s="6"/>
      <x:c r="G3" s="6"/>
      <x:c r="H3" s="6"/>
      <x:c r="I3" s="6"/>
      <x:c r="J3" s="6"/>
      <x:c r="K3" s="6"/>
      <x:c r="L3" s="6"/>
      <x:c r="M3" s="6"/>
      <x:c r="N3" s="6"/>
      <x:c r="O3" s="6"/>
      <x:c r="P3" s="6"/>
      <x:c r="Q3" s="6"/>
      <x:c r="R3" s="6"/>
      <x:c r="S3" s="6"/>
      <x:c r="T3" s="6"/>
    </x:row>
    <x:row r="4" ht="23" customHeight="1">
      <x:c r="A4" s="1"/>
      <x:c r="B4" s="1"/>
      <x:c r="C4" s="1"/>
      <x:c r="D4" s="1"/>
      <x:c r="E4" s="1"/>
      <x:c r="F4" s="1"/>
      <x:c r="G4" s="1"/>
      <x:c r="H4" s="1"/>
      <x:c r="I4" s="1"/>
      <x:c r="J4" s="1"/>
      <x:c r="K4" s="1"/>
      <x:c r="L4" s="1"/>
      <x:c r="M4" s="1"/>
      <x:c r="N4" s="1"/>
      <x:c r="O4" s="1"/>
      <x:c r="P4" s="1"/>
      <x:c r="Q4" s="1"/>
      <x:c r="R4" s="1"/>
      <x:c r="S4" s="1"/>
      <x:c r="T4" s="1"/>
    </x:row>
    <x:row r="5" ht="44" customHeight="1">
      <x:c r="A5" s="10" t="str">
        <x:v>Mã</x:v>
      </x:c>
      <x:c r="B5" s="10" t="str">
        <x:v>Kỳ</x:v>
      </x:c>
      <x:c r="C5" s="10" t="str">
        <x:v>Cho vay gộp</x:v>
      </x:c>
      <x:c r="D5" s="10" t="str">
        <x:v>Ký quỹ CK tách riêng</x:v>
      </x:c>
      <x:c r="E5" s="10" t="str">
        <x:v>Nhóm 1 đã chuẩn hóa</x:v>
      </x:c>
      <x:c r="F5" s="10" t="str">
        <x:v>Nhóm 2</x:v>
      </x:c>
      <x:c r="G5" s="10" t="str">
        <x:v>Nhóm 3</x:v>
      </x:c>
      <x:c r="H5" s="10" t="str">
        <x:v>Nhóm 4</x:v>
      </x:c>
      <x:c r="I5" s="10" t="str">
        <x:v>Nhóm 5</x:v>
      </x:c>
      <x:c r="J5" s="10" t="str">
        <x:v>Dự phòng cho vay</x:v>
      </x:c>
      <x:c r="K5" s="10" t="str">
        <x:v>Dự phòng ký quỹ CK</x:v>
      </x:c>
      <x:c r="L5" s="10" t="str">
        <x:v>Dư nợ phân loại</x:v>
      </x:c>
      <x:c r="M5" s="10" t="str">
        <x:v>NPL = nhóm 3–5</x:v>
      </x:c>
      <x:c r="N5" s="10" t="str">
        <x:v>Tỷ lệ nhóm 2</x:v>
      </x:c>
      <x:c r="O5" s="10" t="str">
        <x:v>Tỷ lệ NPL</x:v>
      </x:c>
      <x:c r="P5" s="10" t="str">
        <x:v>LLR cho vay (*)</x:v>
      </x:c>
      <x:c r="Q5" s="10" t="str">
        <x:v>Sai lệch cộng nhóm</x:v>
      </x:c>
      <x:c r="R5" s="10" t="str">
        <x:v>Nguồn</x:v>
      </x:c>
      <x:c r="S5" s="10" t="str">
        <x:v>Trang PDF nợ / DP</x:v>
      </x:c>
      <x:c r="T5" s="10" t="str">
        <x:v>Giới hạn phạm vi</x:v>
      </x:c>
    </x:row>
    <x:row r="6" ht="43" customHeight="1">
      <x:c r="A6" s="11" t="str">
        <x:v>VCB</x:v>
      </x:c>
      <x:c r="B6" s="11" t="str">
        <x:v>2025Q3</x:v>
      </x:c>
      <x:c r="C6" s="16" t="n">
        <x:v>1629942508</x:v>
      </x:c>
      <x:c r="D6" s="16" t="n">
        <x:v>0</x:v>
      </x:c>
      <x:c r="E6" s="16" t="n">
        <x:v>1608637422</x:v>
      </x:c>
      <x:c r="F6" s="16" t="n">
        <x:v>4457263</x:v>
      </x:c>
      <x:c r="G6" s="16" t="n">
        <x:v>2301324</x:v>
      </x:c>
      <x:c r="H6" s="16" t="n">
        <x:v>2253193</x:v>
      </x:c>
      <x:c r="I6" s="16" t="n">
        <x:v>12293306</x:v>
      </x:c>
      <x:c r="J6" s="16" t="n">
        <x:v>34008526</x:v>
      </x:c>
      <x:c r="K6" s="16" t="n">
        <x:v>0</x:v>
      </x:c>
      <x:c r="L6" s="18" t="n">
        <x:f>C6-D6</x:f>
        <x:v>1629942508</x:v>
      </x:c>
      <x:c r="M6" s="18" t="n">
        <x:f>SUM(G6:I6)</x:f>
        <x:v>16847823</x:v>
      </x:c>
      <x:c r="N6" s="19" t="n">
        <x:f>F6/L6</x:f>
        <x:v>0.0027346136309244597</x:v>
      </x:c>
      <x:c r="O6" s="19" t="n">
        <x:f>M6/L6</x:f>
        <x:v>0.010336452308782907</x:v>
      </x:c>
      <x:c r="P6" s="19" t="n">
        <x:f>(J6-IF(ISNUMBER(K6),K6,0))/M6</x:f>
        <x:v>2.01857094533816</x:v>
      </x:c>
      <x:c r="Q6" s="18" t="n">
        <x:f>L6-SUM(E6:I6)</x:f>
        <x:v>0</x:v>
      </x:c>
      <x:c r="R6" s="11" t="str">
        <x:v>S01</x:v>
      </x:c>
      <x:c r="S6" s="22" t="str">
        <x:v>29 / 30</x:v>
      </x:c>
      <x:c r="T6" s="22" t="str">
        <x:v>BCTC hợp nhất; tỷ lệ chỉ xét cho vay khách hàng.</x:v>
      </x:c>
    </x:row>
    <x:row r="7" ht="43" customHeight="1">
      <x:c r="A7" s="1" t="str">
        <x:v>VCB</x:v>
      </x:c>
      <x:c r="B7" s="1" t="str">
        <x:v>2025Q4</x:v>
      </x:c>
      <x:c r="C7" s="17" t="n">
        <x:v>1673525675</x:v>
      </x:c>
      <x:c r="D7" s="17" t="n">
        <x:v>0</x:v>
      </x:c>
      <x:c r="E7" s="17" t="n">
        <x:v>1661151484</x:v>
      </x:c>
      <x:c r="F7" s="17" t="n">
        <x:v>2704636</x:v>
      </x:c>
      <x:c r="G7" s="17" t="n">
        <x:v>760561</x:v>
      </x:c>
      <x:c r="H7" s="17" t="n">
        <x:v>222632</x:v>
      </x:c>
      <x:c r="I7" s="17" t="n">
        <x:v>8686362</x:v>
      </x:c>
      <x:c r="J7" s="17" t="n">
        <x:v>24975679</x:v>
      </x:c>
      <x:c r="K7" s="17" t="n">
        <x:v>0</x:v>
      </x:c>
      <x:c r="L7" s="20" t="n">
        <x:f>C7-D7</x:f>
        <x:v>1673525675</x:v>
      </x:c>
      <x:c r="M7" s="20" t="n">
        <x:f>SUM(G7:I7)</x:f>
        <x:v>9669555</x:v>
      </x:c>
      <x:c r="N7" s="21" t="n">
        <x:f>F7/L7</x:f>
        <x:v>0.001616130568179063</x:v>
      </x:c>
      <x:c r="O7" s="21" t="n">
        <x:f>M7/L7</x:f>
        <x:v>0.005777954377664388</x:v>
      </x:c>
      <x:c r="P7" s="21" t="n">
        <x:f>(J7-IF(ISNUMBER(K7),K7,0))/M7</x:f>
        <x:v>2.5829191725989458</x:v>
      </x:c>
      <x:c r="Q7" s="20" t="n">
        <x:f>L7-SUM(E7:I7)</x:f>
        <x:v>0</x:v>
      </x:c>
      <x:c r="R7" s="1" t="str">
        <x:v>S02</x:v>
      </x:c>
      <x:c r="S7" s="23" t="str">
        <x:v>37 / 38</x:v>
      </x:c>
      <x:c r="T7" s="23" t="str">
        <x:v>BCTC hợp nhất; tỷ lệ chỉ xét cho vay khách hàng.</x:v>
      </x:c>
    </x:row>
    <x:row r="8" ht="43" customHeight="1">
      <x:c r="A8" s="11" t="str">
        <x:v>VCB</x:v>
      </x:c>
      <x:c r="B8" s="11" t="str">
        <x:v>2026Q1</x:v>
      </x:c>
      <x:c r="C8" s="16" t="n">
        <x:v>1754926268</x:v>
      </x:c>
      <x:c r="D8" s="16" t="n">
        <x:v>0</x:v>
      </x:c>
      <x:c r="E8" s="16" t="n">
        <x:v>1740017714</x:v>
      </x:c>
      <x:c r="F8" s="16" t="n">
        <x:v>4040490</x:v>
      </x:c>
      <x:c r="G8" s="16" t="n">
        <x:v>971540</x:v>
      </x:c>
      <x:c r="H8" s="16" t="n">
        <x:v>1586227</x:v>
      </x:c>
      <x:c r="I8" s="16" t="n">
        <x:v>8310297</x:v>
      </x:c>
      <x:c r="J8" s="16" t="n">
        <x:v>27535388</x:v>
      </x:c>
      <x:c r="K8" s="16" t="n">
        <x:v>0</x:v>
      </x:c>
      <x:c r="L8" s="18" t="n">
        <x:f>C8-D8</x:f>
        <x:v>1754926268</x:v>
      </x:c>
      <x:c r="M8" s="18" t="n">
        <x:f>SUM(G8:I8)</x:f>
        <x:v>10868064</x:v>
      </x:c>
      <x:c r="N8" s="19" t="n">
        <x:f>F8/L8</x:f>
        <x:v>0.002302370232684898</x:v>
      </x:c>
      <x:c r="O8" s="19" t="n">
        <x:f>M8/L8</x:f>
        <x:v>0.00619288923880875</x:v>
      </x:c>
      <x:c r="P8" s="19" t="n">
        <x:f>(J8-IF(ISNUMBER(K8),K8,0))/M8</x:f>
        <x:v>2.533605617339022</x:v>
      </x:c>
      <x:c r="Q8" s="18" t="n">
        <x:f>L8-SUM(E8:I8)</x:f>
        <x:v>0</x:v>
      </x:c>
      <x:c r="R8" s="11" t="str">
        <x:v>S03</x:v>
      </x:c>
      <x:c r="S8" s="22" t="str">
        <x:v>27 / 28</x:v>
      </x:c>
      <x:c r="T8" s="22" t="str">
        <x:v>BCTC hợp nhất; tỷ lệ chỉ xét cho vay khách hàng.</x:v>
      </x:c>
    </x:row>
    <x:row r="9" ht="43" customHeight="1">
      <x:c r="A9" s="1" t="str">
        <x:v>VCB</x:v>
      </x:c>
      <x:c r="B9" s="1" t="str">
        <x:v>2026Q2</x:v>
      </x:c>
      <x:c r="C9" s="17" t="n">
        <x:v>1758168065</x:v>
      </x:c>
      <x:c r="D9" s="17" t="n">
        <x:v>0</x:v>
      </x:c>
      <x:c r="E9" s="17" t="n">
        <x:v>1742980001</x:v>
      </x:c>
      <x:c r="F9" s="17" t="n">
        <x:v>4451543</x:v>
      </x:c>
      <x:c r="G9" s="17" t="n">
        <x:v>1185589</x:v>
      </x:c>
      <x:c r="H9" s="17" t="n">
        <x:v>1226793</x:v>
      </x:c>
      <x:c r="I9" s="17" t="n">
        <x:v>8324139</x:v>
      </x:c>
      <x:c r="J9" s="17" t="n">
        <x:v>29984695</x:v>
      </x:c>
      <x:c r="K9" s="17" t="n">
        <x:v>0</x:v>
      </x:c>
      <x:c r="L9" s="20" t="n">
        <x:f>C9-D9</x:f>
        <x:v>1758168065</x:v>
      </x:c>
      <x:c r="M9" s="20" t="n">
        <x:f>SUM(G9:I9)</x:f>
        <x:v>10736521</x:v>
      </x:c>
      <x:c r="N9" s="21" t="n">
        <x:f>F9/L9</x:f>
        <x:v>0.002531921201742451</x:v>
      </x:c>
      <x:c r="O9" s="21" t="n">
        <x:f>M9/L9</x:f>
        <x:v>0.006106652267057302</x:v>
      </x:c>
      <x:c r="P9" s="21" t="n">
        <x:f>(J9-IF(ISNUMBER(K9),K9,0))/M9</x:f>
        <x:v>2.792775704532222</x:v>
      </x:c>
      <x:c r="Q9" s="20" t="n">
        <x:f>L9-SUM(E9:I9)</x:f>
        <x:v>0</x:v>
      </x:c>
      <x:c r="R9" s="1" t="str">
        <x:v>S02</x:v>
      </x:c>
      <x:c r="S9" s="23" t="str">
        <x:v>37 / 38</x:v>
      </x:c>
      <x:c r="T9" s="23" t="str">
        <x:v>BCTC hợp nhất; tỷ lệ chỉ xét cho vay khách hàng.</x:v>
      </x:c>
    </x:row>
    <x:row r="10" ht="43" customHeight="1">
      <x:c r="A10" s="11" t="str">
        <x:v>BID</x:v>
      </x:c>
      <x:c r="B10" s="11" t="str">
        <x:v>2025Q3</x:v>
      </x:c>
      <x:c r="C10" s="16" t="n">
        <x:v>2237119279</x:v>
      </x:c>
      <x:c r="D10" s="16" t="n">
        <x:v>0</x:v>
      </x:c>
      <x:c r="E10" s="16" t="n">
        <x:v>2161602162</x:v>
      </x:c>
      <x:c r="F10" s="16" t="n">
        <x:v>33574681</x:v>
      </x:c>
      <x:c r="G10" s="16" t="n">
        <x:v>5232692</x:v>
      </x:c>
      <x:c r="H10" s="16" t="n">
        <x:v>7293695</x:v>
      </x:c>
      <x:c r="I10" s="16" t="n">
        <x:v>29416049</x:v>
      </x:c>
      <x:c r="J10" s="16" t="n">
        <x:v>39648527</x:v>
      </x:c>
      <x:c r="K10" s="16" t="n">
        <x:v>0</x:v>
      </x:c>
      <x:c r="L10" s="18" t="n">
        <x:f>C10-D10</x:f>
        <x:v>2237119279</x:v>
      </x:c>
      <x:c r="M10" s="18" t="n">
        <x:f>SUM(G10:I10)</x:f>
        <x:v>41942436</x:v>
      </x:c>
      <x:c r="N10" s="19" t="n">
        <x:f>F10/L10</x:f>
        <x:v>0.015007997702745648</x:v>
      </x:c>
      <x:c r="O10" s="19" t="n">
        <x:f>M10/L10</x:f>
        <x:v>0.018748412922688865</x:v>
      </x:c>
      <x:c r="P10" s="19" t="n">
        <x:f>(J10-IF(ISNUMBER(K10),K10,0))/M10</x:f>
        <x:v>0.9453081599743038</x:v>
      </x:c>
      <x:c r="Q10" s="18" t="n">
        <x:f>L10-SUM(E10:I10)</x:f>
        <x:v>0</x:v>
      </x:c>
      <x:c r="R10" s="11" t="str">
        <x:v>S04</x:v>
      </x:c>
      <x:c r="S10" s="22" t="str">
        <x:v>21 / 22</x:v>
      </x:c>
      <x:c r="T10" s="22" t="str">
        <x:v>BCTC hợp nhất; tỷ lệ chỉ xét cho vay khách hàng.</x:v>
      </x:c>
    </x:row>
    <x:row r="11" ht="43" customHeight="1">
      <x:c r="A11" s="1" t="str">
        <x:v>BID</x:v>
      </x:c>
      <x:c r="B11" s="1" t="str">
        <x:v>2025Q4</x:v>
      </x:c>
      <x:c r="C11" s="17" t="n">
        <x:v>2372955074</x:v>
      </x:c>
      <x:c r="D11" s="17" t="n">
        <x:v>0</x:v>
      </x:c>
      <x:c r="E11" s="17" t="n">
        <x:v>2306515484</x:v>
      </x:c>
      <x:c r="F11" s="17" t="n">
        <x:v>31462771</x:v>
      </x:c>
      <x:c r="G11" s="17" t="n">
        <x:v>4473881</x:v>
      </x:c>
      <x:c r="H11" s="17" t="n">
        <x:v>4677985</x:v>
      </x:c>
      <x:c r="I11" s="17" t="n">
        <x:v>25824953</x:v>
      </x:c>
      <x:c r="J11" s="17" t="n">
        <x:v>34945553</x:v>
      </x:c>
      <x:c r="K11" s="17" t="n">
        <x:v>0</x:v>
      </x:c>
      <x:c r="L11" s="20" t="n">
        <x:f>C11-D11</x:f>
        <x:v>2372955074</x:v>
      </x:c>
      <x:c r="M11" s="20" t="n">
        <x:f>SUM(G11:I11)</x:f>
        <x:v>34976819</x:v>
      </x:c>
      <x:c r="N11" s="21" t="n">
        <x:f>F11/L11</x:f>
        <x:v>0.013258898722833553</x:v>
      </x:c>
      <x:c r="O11" s="21" t="n">
        <x:f>M11/L11</x:f>
        <x:v>0.014739772945233601</x:v>
      </x:c>
      <x:c r="P11" s="21" t="n">
        <x:f>(J11-IF(ISNUMBER(K11),K11,0))/M11</x:f>
        <x:v>0.9991060936673515</x:v>
      </x:c>
      <x:c r="Q11" s="20" t="n">
        <x:f>L11-SUM(E11:I11)</x:f>
        <x:v>0</x:v>
      </x:c>
      <x:c r="R11" s="1" t="str">
        <x:v>S05</x:v>
      </x:c>
      <x:c r="S11" s="23" t="str">
        <x:v>36 / 37</x:v>
      </x:c>
      <x:c r="T11" s="23" t="str">
        <x:v>BCTC hợp nhất; tỷ lệ chỉ xét cho vay khách hàng.</x:v>
      </x:c>
    </x:row>
    <x:row r="12" ht="43" customHeight="1">
      <x:c r="A12" s="11" t="str">
        <x:v>BID</x:v>
      </x:c>
      <x:c r="B12" s="11" t="str">
        <x:v>2026Q1</x:v>
      </x:c>
      <x:c r="C12" s="16" t="n">
        <x:v>2429610156</x:v>
      </x:c>
      <x:c r="D12" s="16" t="n">
        <x:v>0</x:v>
      </x:c>
      <x:c r="E12" s="16" t="n">
        <x:v>2354486837</x:v>
      </x:c>
      <x:c r="F12" s="16" t="n">
        <x:v>32468696</x:v>
      </x:c>
      <x:c r="G12" s="16" t="n">
        <x:v>10117421</x:v>
      </x:c>
      <x:c r="H12" s="16" t="n">
        <x:v>4997492</x:v>
      </x:c>
      <x:c r="I12" s="16" t="n">
        <x:v>27539710</x:v>
      </x:c>
      <x:c r="J12" s="16" t="n">
        <x:v>37060778</x:v>
      </x:c>
      <x:c r="K12" s="16" t="n">
        <x:v>0</x:v>
      </x:c>
      <x:c r="L12" s="18" t="n">
        <x:f>C12-D12</x:f>
        <x:v>2429610156</x:v>
      </x:c>
      <x:c r="M12" s="18" t="n">
        <x:f>SUM(G12:I12)</x:f>
        <x:v>42654623</x:v>
      </x:c>
      <x:c r="N12" s="19" t="n">
        <x:f>F12/L12</x:f>
        <x:v>0.013363747233200156</x:v>
      </x:c>
      <x:c r="O12" s="19" t="n">
        <x:f>M12/L12</x:f>
        <x:v>0.017556159326492377</x:v>
      </x:c>
      <x:c r="P12" s="19" t="n">
        <x:f>(J12-IF(ISNUMBER(K12),K12,0))/M12</x:f>
        <x:v>0.8688572396947454</x:v>
      </x:c>
      <x:c r="Q12" s="18" t="n">
        <x:f>L12-SUM(E12:I12)</x:f>
        <x:v>0</x:v>
      </x:c>
      <x:c r="R12" s="11" t="str">
        <x:v>S06</x:v>
      </x:c>
      <x:c r="S12" s="22" t="str">
        <x:v>21 / 22</x:v>
      </x:c>
      <x:c r="T12" s="22" t="str">
        <x:v>BCTC hợp nhất; tỷ lệ chỉ xét cho vay khách hàng.</x:v>
      </x:c>
    </x:row>
    <x:row r="13" ht="43" customHeight="1">
      <x:c r="A13" s="1" t="str">
        <x:v>BID</x:v>
      </x:c>
      <x:c r="B13" s="1" t="str">
        <x:v>2026Q2</x:v>
      </x:c>
      <x:c r="C13" s="17" t="n">
        <x:v>2501807043</x:v>
      </x:c>
      <x:c r="D13" s="17" t="n">
        <x:v>0</x:v>
      </x:c>
      <x:c r="E13" s="17" t="n">
        <x:v>2425506836</x:v>
      </x:c>
      <x:c r="F13" s="17" t="n">
        <x:v>30581448</x:v>
      </x:c>
      <x:c r="G13" s="17" t="n">
        <x:v>12003167</x:v>
      </x:c>
      <x:c r="H13" s="17" t="n">
        <x:v>7293693</x:v>
      </x:c>
      <x:c r="I13" s="17" t="n">
        <x:v>26421899</x:v>
      </x:c>
      <x:c r="J13" s="17" t="n">
        <x:v>34694724</x:v>
      </x:c>
      <x:c r="K13" s="17" t="n">
        <x:v>0</x:v>
      </x:c>
      <x:c r="L13" s="20" t="n">
        <x:f>C13-D13</x:f>
        <x:v>2501807043</x:v>
      </x:c>
      <x:c r="M13" s="20" t="n">
        <x:f>SUM(G13:I13)</x:f>
        <x:v>45718759</x:v>
      </x:c>
      <x:c r="N13" s="21" t="n">
        <x:f>F13/L13</x:f>
        <x:v>0.012223743667828503</x:v>
      </x:c>
      <x:c r="O13" s="21" t="n">
        <x:f>M13/L13</x:f>
        <x:v>0.0182742946255268</x:v>
      </x:c>
      <x:c r="P13" s="21" t="n">
        <x:f>(J13-IF(ISNUMBER(K13),K13,0))/M13</x:f>
        <x:v>0.7588728294221635</x:v>
      </x:c>
      <x:c r="Q13" s="20" t="n">
        <x:f>L13-SUM(E13:I13)</x:f>
        <x:v>0</x:v>
      </x:c>
      <x:c r="R13" s="1" t="str">
        <x:v>S05</x:v>
      </x:c>
      <x:c r="S13" s="23" t="str">
        <x:v>36 / 37</x:v>
      </x:c>
      <x:c r="T13" s="23" t="str">
        <x:v>BCTC hợp nhất; tỷ lệ chỉ xét cho vay khách hàng.</x:v>
      </x:c>
    </x:row>
    <x:row r="14" ht="43" customHeight="1">
      <x:c r="A14" s="11" t="str">
        <x:v>CTG</x:v>
      </x:c>
      <x:c r="B14" s="11" t="str">
        <x:v>2025Q3</x:v>
      </x:c>
      <x:c r="C14" s="16" t="n">
        <x:v>1990563217</x:v>
      </x:c>
      <x:c r="D14" s="16" t="n">
        <x:v>0</x:v>
      </x:c>
      <x:c r="E14" s="16" t="n">
        <x:v>1947440024</x:v>
      </x:c>
      <x:c r="F14" s="16" t="n">
        <x:v>21400772</x:v>
      </x:c>
      <x:c r="G14" s="16" t="n">
        <x:v>4062876</x:v>
      </x:c>
      <x:c r="H14" s="16" t="n">
        <x:v>5846519</x:v>
      </x:c>
      <x:c r="I14" s="16" t="n">
        <x:v>11813026</x:v>
      </x:c>
      <x:c r="J14" s="16" t="n">
        <x:v>38336311</x:v>
      </x:c>
      <x:c r="K14" s="16" t="n">
        <x:v>0</x:v>
      </x:c>
      <x:c r="L14" s="18" t="n">
        <x:f>C14-D14</x:f>
        <x:v>1990563217</x:v>
      </x:c>
      <x:c r="M14" s="18" t="n">
        <x:f>SUM(G14:I14)</x:f>
        <x:v>21722421</x:v>
      </x:c>
      <x:c r="N14" s="19" t="n">
        <x:f>F14/L14</x:f>
        <x:v>0.010751113964746793</x:v>
      </x:c>
      <x:c r="O14" s="19" t="n">
        <x:f>M14/L14</x:f>
        <x:v>0.010912700895145698</x:v>
      </x:c>
      <x:c r="P14" s="19" t="n">
        <x:f>(J14-IF(ISNUMBER(K14),K14,0))/M14</x:f>
        <x:v>1.7648268118917316</x:v>
      </x:c>
      <x:c r="Q14" s="18" t="n">
        <x:f>L14-SUM(E14:I14)</x:f>
        <x:v>0</x:v>
      </x:c>
      <x:c r="R14" s="11" t="str">
        <x:v>S07</x:v>
      </x:c>
      <x:c r="S14" s="22" t="str">
        <x:v>39 / 40</x:v>
      </x:c>
      <x:c r="T14" s="22" t="str">
        <x:v>BCTC hợp nhất; tỷ lệ chỉ xét cho vay khách hàng.</x:v>
      </x:c>
    </x:row>
    <x:row r="15" ht="43" customHeight="1">
      <x:c r="A15" s="1" t="str">
        <x:v>CTG</x:v>
      </x:c>
      <x:c r="B15" s="1" t="str">
        <x:v>2025Q4</x:v>
      </x:c>
      <x:c r="C15" s="17" t="n">
        <x:v>1992272868</x:v>
      </x:c>
      <x:c r="D15" s="17" t="n">
        <x:v>0</x:v>
      </x:c>
      <x:c r="E15" s="17" t="n">
        <x:v>1953010761</x:v>
      </x:c>
      <x:c r="F15" s="17" t="n">
        <x:v>17345911</x:v>
      </x:c>
      <x:c r="G15" s="17" t="n">
        <x:v>1490975</x:v>
      </x:c>
      <x:c r="H15" s="17" t="n">
        <x:v>578479</x:v>
      </x:c>
      <x:c r="I15" s="17" t="n">
        <x:v>19846742</x:v>
      </x:c>
      <x:c r="J15" s="17" t="n">
        <x:v>34810365</x:v>
      </x:c>
      <x:c r="K15" s="17" t="n">
        <x:v>0</x:v>
      </x:c>
      <x:c r="L15" s="20" t="n">
        <x:f>C15-D15</x:f>
        <x:v>1992272868</x:v>
      </x:c>
      <x:c r="M15" s="20" t="n">
        <x:f>SUM(G15:I15)</x:f>
        <x:v>21916196</x:v>
      </x:c>
      <x:c r="N15" s="21" t="n">
        <x:f>F15/L15</x:f>
        <x:v>0.008706594000556353</x:v>
      </x:c>
      <x:c r="O15" s="21" t="n">
        <x:f>M15/L15</x:f>
        <x:v>0.011000599542371522</x:v>
      </x:c>
      <x:c r="P15" s="21" t="n">
        <x:f>(J15-IF(ISNUMBER(K15),K15,0))/M15</x:f>
        <x:v>1.5883397374252357</x:v>
      </x:c>
      <x:c r="Q15" s="20" t="n">
        <x:f>L15-SUM(E15:I15)</x:f>
        <x:v>0</x:v>
      </x:c>
      <x:c r="R15" s="1" t="str">
        <x:v>S08</x:v>
      </x:c>
      <x:c r="S15" s="23" t="str">
        <x:v>35 / 36</x:v>
      </x:c>
      <x:c r="T15" s="23" t="str">
        <x:v>BCTC hợp nhất; tỷ lệ chỉ xét cho vay khách hàng.</x:v>
      </x:c>
    </x:row>
    <x:row r="16" ht="43" customHeight="1">
      <x:c r="A16" s="11" t="str">
        <x:v>CTG</x:v>
      </x:c>
      <x:c r="B16" s="11" t="str">
        <x:v>2026Q1</x:v>
      </x:c>
      <x:c r="C16" s="16" t="n">
        <x:v>2028494571</x:v>
      </x:c>
      <x:c r="D16" s="16" t="n">
        <x:v>0</x:v>
      </x:c>
      <x:c r="E16" s="16" t="n">
        <x:v>1986235276</x:v>
      </x:c>
      <x:c r="F16" s="16" t="n">
        <x:v>21661628</x:v>
      </x:c>
      <x:c r="G16" s="16" t="n">
        <x:v>5960253</x:v>
      </x:c>
      <x:c r="H16" s="16" t="n">
        <x:v>2724268</x:v>
      </x:c>
      <x:c r="I16" s="16" t="n">
        <x:v>11913146</x:v>
      </x:c>
      <x:c r="J16" s="16" t="n">
        <x:v>34436428</x:v>
      </x:c>
      <x:c r="K16" s="16" t="n">
        <x:v>0</x:v>
      </x:c>
      <x:c r="L16" s="18" t="n">
        <x:f>C16-D16</x:f>
        <x:v>2028494571</x:v>
      </x:c>
      <x:c r="M16" s="18" t="n">
        <x:f>SUM(G16:I16)</x:f>
        <x:v>20597667</x:v>
      </x:c>
      <x:c r="N16" s="19" t="n">
        <x:f>F16/L16</x:f>
        <x:v>0.010678671912501757</x:v>
      </x:c>
      <x:c r="O16" s="19" t="n">
        <x:f>M16/L16</x:f>
        <x:v>0.010154164223296805</x:v>
      </x:c>
      <x:c r="P16" s="19" t="n">
        <x:f>(J16-IF(ISNUMBER(K16),K16,0))/M16</x:f>
        <x:v>1.6718606044072855</x:v>
      </x:c>
      <x:c r="Q16" s="18" t="n">
        <x:f>L16-SUM(E16:I16)</x:f>
        <x:v>0</x:v>
      </x:c>
      <x:c r="R16" s="11" t="str">
        <x:v>S09</x:v>
      </x:c>
      <x:c r="S16" s="22" t="str">
        <x:v>39 / 39</x:v>
      </x:c>
      <x:c r="T16" s="22" t="str">
        <x:v>BCTC hợp nhất; tỷ lệ chỉ xét cho vay khách hàng.</x:v>
      </x:c>
    </x:row>
    <x:row r="17" ht="43" customHeight="1">
      <x:c r="A17" s="1" t="str">
        <x:v>CTG</x:v>
      </x:c>
      <x:c r="B17" s="1" t="str">
        <x:v>2026Q2</x:v>
      </x:c>
      <x:c r="C17" s="17" t="n">
        <x:v>2092707758</x:v>
      </x:c>
      <x:c r="D17" s="17" t="n">
        <x:v>0</x:v>
      </x:c>
      <x:c r="E17" s="17" t="n">
        <x:v>2048064777</x:v>
      </x:c>
      <x:c r="F17" s="17" t="n">
        <x:v>19563795</x:v>
      </x:c>
      <x:c r="G17" s="17" t="n">
        <x:v>5005050</x:v>
      </x:c>
      <x:c r="H17" s="17" t="n">
        <x:v>4463609</x:v>
      </x:c>
      <x:c r="I17" s="17" t="n">
        <x:v>15610527</x:v>
      </x:c>
      <x:c r="J17" s="17" t="n">
        <x:v>33594452</x:v>
      </x:c>
      <x:c r="K17" s="17" t="n">
        <x:v>0</x:v>
      </x:c>
      <x:c r="L17" s="20" t="n">
        <x:f>C17-D17</x:f>
        <x:v>2092707758</x:v>
      </x:c>
      <x:c r="M17" s="20" t="n">
        <x:f>SUM(G17:I17)</x:f>
        <x:v>25079186</x:v>
      </x:c>
      <x:c r="N17" s="21" t="n">
        <x:f>F17/L17</x:f>
        <x:v>0.009348555681132043</x:v>
      </x:c>
      <x:c r="O17" s="21" t="n">
        <x:f>M17/L17</x:f>
        <x:v>0.011984084210577098</x:v>
      </x:c>
      <x:c r="P17" s="21" t="n">
        <x:f>(J17-IF(ISNUMBER(K17),K17,0))/M17</x:f>
        <x:v>1.339535182680969</x:v>
      </x:c>
      <x:c r="Q17" s="20" t="n">
        <x:f>L17-SUM(E17:I17)</x:f>
        <x:v>0</x:v>
      </x:c>
      <x:c r="R17" s="1" t="str">
        <x:v>S08</x:v>
      </x:c>
      <x:c r="S17" s="23" t="str">
        <x:v>35 / 36</x:v>
      </x:c>
      <x:c r="T17" s="23" t="str">
        <x:v>BCTC hợp nhất; tỷ lệ chỉ xét cho vay khách hàng.</x:v>
      </x:c>
    </x:row>
    <x:row r="18" ht="43" customHeight="1">
      <x:c r="A18" s="11" t="str">
        <x:v>ACB</x:v>
      </x:c>
      <x:c r="B18" s="11" t="str">
        <x:v>2025Q3</x:v>
      </x:c>
      <x:c r="C18" s="16" t="n">
        <x:v>669188125</x:v>
      </x:c>
      <x:c r="D18" s="16" t="n">
        <x:v>16266352</x:v>
      </x:c>
      <x:c r="E18" s="16" t="n">
        <x:v>642447762</x:v>
      </x:c>
      <x:c r="F18" s="16" t="n">
        <x:v>3147736</x:v>
      </x:c>
      <x:c r="G18" s="16" t="n">
        <x:v>766507</x:v>
      </x:c>
      <x:c r="H18" s="16" t="n">
        <x:v>1071516</x:v>
      </x:c>
      <x:c r="I18" s="16" t="n">
        <x:v>5488252</x:v>
      </x:c>
      <x:c r="J18" s="16" t="n">
        <x:v>6155708</x:v>
      </x:c>
      <x:c r="K18" s="16" t="n">
        <x:v>117476</x:v>
      </x:c>
      <x:c r="L18" s="18" t="n">
        <x:f>C18-D18</x:f>
        <x:v>652921773</x:v>
      </x:c>
      <x:c r="M18" s="18" t="n">
        <x:f>SUM(G18:I18)</x:f>
        <x:v>7326275</x:v>
      </x:c>
      <x:c r="N18" s="19" t="n">
        <x:f>F18/L18</x:f>
        <x:v>0.0048210002027302586</x:v>
      </x:c>
      <x:c r="O18" s="19" t="n">
        <x:f>M18/L18</x:f>
        <x:v>0.011220754618639438</x:v>
      </x:c>
      <x:c r="P18" s="19" t="n">
        <x:f>(J18-IF(ISNUMBER(K18),K18,0))/M18</x:f>
        <x:v>0.8241885542107005</x:v>
      </x:c>
      <x:c r="Q18" s="18" t="n">
        <x:f>L18-SUM(E18:I18)</x:f>
        <x:v>0</x:v>
      </x:c>
      <x:c r="R18" s="11" t="str">
        <x:v>S10</x:v>
      </x:c>
      <x:c r="S18" s="22" t="str">
        <x:v>18 / 18</x:v>
      </x:c>
      <x:c r="T18" s="22" t="str">
        <x:v>BCTC hợp nhất; tỷ lệ chỉ xét cho vay khách hàng.</x:v>
      </x:c>
    </x:row>
    <x:row r="19" ht="43" customHeight="1">
      <x:c r="A19" s="1" t="str">
        <x:v>ACB</x:v>
      </x:c>
      <x:c r="B19" s="1" t="str">
        <x:v>2025Q4</x:v>
      </x:c>
      <x:c r="C19" s="17" t="n">
        <x:v>686777352</x:v>
      </x:c>
      <x:c r="D19" s="17" t="n">
        <x:v>17340705</x:v>
      </x:c>
      <x:c r="E19" s="17" t="n">
        <x:v>660272034</x:v>
      </x:c>
      <x:c r="F19" s="17" t="n">
        <x:v>2493226</x:v>
      </x:c>
      <x:c r="G19" s="17" t="n">
        <x:v>764791</x:v>
      </x:c>
      <x:c r="H19" s="17" t="n">
        <x:v>770229</x:v>
      </x:c>
      <x:c r="I19" s="17" t="n">
        <x:v>5136367</x:v>
      </x:c>
      <x:c r="J19" s="17" t="n">
        <x:v>7624729</x:v>
      </x:c>
      <x:c r="K19" s="17" t="n">
        <x:v>117476</x:v>
      </x:c>
      <x:c r="L19" s="20" t="n">
        <x:f>C19-D19</x:f>
        <x:v>669436647</x:v>
      </x:c>
      <x:c r="M19" s="20" t="n">
        <x:f>SUM(G19:I19)</x:f>
        <x:v>6671387</x:v>
      </x:c>
      <x:c r="N19" s="21" t="n">
        <x:f>F19/L19</x:f>
        <x:v>0.0037243643758869387</x:v>
      </x:c>
      <x:c r="O19" s="21" t="n">
        <x:f>M19/L19</x:f>
        <x:v>0.00996567342092343</x:v>
      </x:c>
      <x:c r="P19" s="21" t="n">
        <x:f>(J19-IF(ISNUMBER(K19),K19,0))/M19</x:f>
        <x:v>1.1252911875746379</x:v>
      </x:c>
      <x:c r="Q19" s="20" t="n">
        <x:f>L19-SUM(E19:I19)</x:f>
        <x:v>0</x:v>
      </x:c>
      <x:c r="R19" s="1" t="str">
        <x:v>S11</x:v>
      </x:c>
      <x:c r="S19" s="23" t="str">
        <x:v>48–49 / 50</x:v>
      </x:c>
      <x:c r="T19" s="23" t="str">
        <x:v>BCTC hợp nhất; tỷ lệ chỉ xét cho vay khách hàng.</x:v>
      </x:c>
    </x:row>
    <x:row r="20" ht="43" customHeight="1">
      <x:c r="A20" s="11" t="str">
        <x:v>ACB</x:v>
      </x:c>
      <x:c r="B20" s="11" t="str">
        <x:v>2026Q1</x:v>
      </x:c>
      <x:c r="C20" s="16" t="n">
        <x:v>709026068</x:v>
      </x:c>
      <x:c r="D20" s="16" t="n">
        <x:v>19560960</x:v>
      </x:c>
      <x:c r="E20" s="16" t="n">
        <x:v>677609320</x:v>
      </x:c>
      <x:c r="F20" s="16" t="n">
        <x:v>4999177</x:v>
      </x:c>
      <x:c r="G20" s="16" t="n">
        <x:v>1119277</x:v>
      </x:c>
      <x:c r="H20" s="16" t="n">
        <x:v>750808</x:v>
      </x:c>
      <x:c r="I20" s="16" t="n">
        <x:v>4986526</x:v>
      </x:c>
      <x:c r="J20" s="16" t="n">
        <x:v>7814283</x:v>
      </x:c>
      <x:c r="K20" s="16" t="n">
        <x:v>117476</x:v>
      </x:c>
      <x:c r="L20" s="18" t="n">
        <x:f>C20-D20</x:f>
        <x:v>689465108</x:v>
      </x:c>
      <x:c r="M20" s="18" t="n">
        <x:f>SUM(G20:I20)</x:f>
        <x:v>6856611</x:v>
      </x:c>
      <x:c r="N20" s="19" t="n">
        <x:f>F20/L20</x:f>
        <x:v>0.007250804923981737</x:v>
      </x:c>
      <x:c r="O20" s="19" t="n">
        <x:f>M20/L20</x:f>
        <x:v>0.009944826678596766</x:v>
      </x:c>
      <x:c r="P20" s="19" t="n">
        <x:f>(J20-IF(ISNUMBER(K20),K20,0))/M20</x:f>
        <x:v>1.12253808769376</x:v>
      </x:c>
      <x:c r="Q20" s="18" t="n">
        <x:f>L20-SUM(E20:I20)</x:f>
        <x:v>0</x:v>
      </x:c>
      <x:c r="R20" s="11" t="str">
        <x:v>S12</x:v>
      </x:c>
      <x:c r="S20" s="22" t="str">
        <x:v>18 / 18</x:v>
      </x:c>
      <x:c r="T20" s="22" t="str">
        <x:v>BCTC hợp nhất; tỷ lệ chỉ xét cho vay khách hàng.</x:v>
      </x:c>
    </x:row>
    <x:row r="21" ht="43" customHeight="1">
      <x:c r="A21" s="1" t="str">
        <x:v>ACB</x:v>
      </x:c>
      <x:c r="B21" s="1" t="str">
        <x:v>2026Q2</x:v>
      </x:c>
      <x:c r="C21" s="17" t="n">
        <x:v>745759303</x:v>
      </x:c>
      <x:c r="D21" s="17" t="n">
        <x:v>20644553</x:v>
      </x:c>
      <x:c r="E21" s="17" t="n">
        <x:v>712635450</x:v>
      </x:c>
      <x:c r="F21" s="17" t="n">
        <x:v>4821891</x:v>
      </x:c>
      <x:c r="G21" s="17" t="n">
        <x:v>1350279</x:v>
      </x:c>
      <x:c r="H21" s="17" t="n">
        <x:v>1339763</x:v>
      </x:c>
      <x:c r="I21" s="17" t="n">
        <x:v>4967367</x:v>
      </x:c>
      <x:c r="J21" s="17" t="n">
        <x:v>8065344</x:v>
      </x:c>
      <x:c r="K21" s="17" t="n">
        <x:v>117476</x:v>
      </x:c>
      <x:c r="L21" s="20" t="n">
        <x:f>C21-D21</x:f>
        <x:v>725114750</x:v>
      </x:c>
      <x:c r="M21" s="20" t="n">
        <x:f>SUM(G21:I21)</x:f>
        <x:v>7657409</x:v>
      </x:c>
      <x:c r="N21" s="21" t="n">
        <x:f>F21/L21</x:f>
        <x:v>0.006649831630097167</x:v>
      </x:c>
      <x:c r="O21" s="21" t="n">
        <x:f>M21/L21</x:f>
        <x:v>0.01056027201211946</x:v>
      </x:c>
      <x:c r="P21" s="21" t="n">
        <x:f>(J21-IF(ISNUMBER(K21),K21,0))/M21</x:f>
        <x:v>1.037931759946478</x:v>
      </x:c>
      <x:c r="Q21" s="20" t="n">
        <x:f>L21-SUM(E21:I21)</x:f>
        <x:v>0</x:v>
      </x:c>
      <x:c r="R21" s="1" t="str">
        <x:v>S11</x:v>
      </x:c>
      <x:c r="S21" s="23" t="str">
        <x:v>48–49 / 50</x:v>
      </x:c>
      <x:c r="T21" s="23" t="str">
        <x:v>BCTC hợp nhất; tỷ lệ chỉ xét cho vay khách hàng.</x:v>
      </x:c>
    </x:row>
    <x:row r="22" ht="43" customHeight="1">
      <x:c r="A22" s="11" t="str">
        <x:v>MBB</x:v>
      </x:c>
      <x:c r="B22" s="11" t="str">
        <x:v>2025Q3</x:v>
      </x:c>
      <x:c r="C22" s="16" t="n">
        <x:v>931498596</x:v>
      </x:c>
      <x:c r="D22" s="16" t="n">
        <x:v>15698196</x:v>
      </x:c>
      <x:c r="E22" s="16" t="n">
        <x:v>885690544</x:v>
      </x:c>
      <x:c r="F22" s="16" t="n">
        <x:v>12687749</x:v>
      </x:c>
      <x:c r="G22" s="16" t="n">
        <x:v>4817632</x:v>
      </x:c>
      <x:c r="H22" s="16" t="n">
        <x:v>7125719</x:v>
      </x:c>
      <x:c r="I22" s="16" t="n">
        <x:v>5478756</x:v>
      </x:c>
      <x:c r="J22" s="16" t="n">
        <x:v>13799595</x:v>
      </x:c>
      <x:c r="K22" s="16"/>
      <x:c r="L22" s="18" t="n">
        <x:f>C22-D22</x:f>
        <x:v>915800400</x:v>
      </x:c>
      <x:c r="M22" s="18" t="n">
        <x:f>SUM(G22:I22)</x:f>
        <x:v>17422107</x:v>
      </x:c>
      <x:c r="N22" s="19" t="n">
        <x:f>F22/L22</x:f>
        <x:v>0.013854273267406304</x:v>
      </x:c>
      <x:c r="O22" s="19" t="n">
        <x:f>M22/L22</x:f>
        <x:v>0.019023912852625967</x:v>
      </x:c>
      <x:c r="P22" s="19" t="n">
        <x:f>(J22-IF(ISNUMBER(K22),K22,0))/M22</x:f>
        <x:v>0.7920738289576571</x:v>
      </x:c>
      <x:c r="Q22" s="18" t="n">
        <x:f>L22-SUM(E22:I22)</x:f>
        <x:v>0</x:v>
      </x:c>
      <x:c r="R22" s="11" t="str">
        <x:v>S13</x:v>
      </x:c>
      <x:c r="S22" s="22" t="str">
        <x:v>31 / 34</x:v>
      </x:c>
      <x:c r="T22" s="22" t="str">
        <x:v>Dự phòng cho vay chưa tách phần MBS; LLR dùng tổng dự phòng, cần lưu ý phạm vi.</x:v>
      </x:c>
    </x:row>
    <x:row r="23" ht="43" customHeight="1">
      <x:c r="A23" s="1" t="str">
        <x:v>MBB</x:v>
      </x:c>
      <x:c r="B23" s="1" t="str">
        <x:v>2025Q4</x:v>
      </x:c>
      <x:c r="C23" s="17" t="n">
        <x:v>1084019370</x:v>
      </x:c>
      <x:c r="D23" s="17" t="n">
        <x:v>15040585</x:v>
      </x:c>
      <x:c r="E23" s="17" t="n">
        <x:v>1044741249</x:v>
      </x:c>
      <x:c r="F23" s="17" t="n">
        <x:v>10210040</x:v>
      </x:c>
      <x:c r="G23" s="17" t="n">
        <x:v>3276216</x:v>
      </x:c>
      <x:c r="H23" s="17" t="n">
        <x:v>4330016</x:v>
      </x:c>
      <x:c r="I23" s="17" t="n">
        <x:v>6421264</x:v>
      </x:c>
      <x:c r="J23" s="17" t="n">
        <x:v>13150593</x:v>
      </x:c>
      <x:c r="K23" s="17"/>
      <x:c r="L23" s="20" t="n">
        <x:f>C23-D23</x:f>
        <x:v>1068978785</x:v>
      </x:c>
      <x:c r="M23" s="20" t="n">
        <x:f>SUM(G23:I23)</x:f>
        <x:v>14027496</x:v>
      </x:c>
      <x:c r="N23" s="21" t="n">
        <x:f>F23/L23</x:f>
        <x:v>0.009551209194483686</x:v>
      </x:c>
      <x:c r="O23" s="21" t="n">
        <x:f>M23/L23</x:f>
        <x:v>0.013122333386625629</x:v>
      </x:c>
      <x:c r="P23" s="21" t="n">
        <x:f>(J23-IF(ISNUMBER(K23),K23,0))/M23</x:f>
        <x:v>0.9374868472605518</x:v>
      </x:c>
      <x:c r="Q23" s="20" t="n">
        <x:f>L23-SUM(E23:I23)</x:f>
        <x:v>0</x:v>
      </x:c>
      <x:c r="R23" s="1" t="str">
        <x:v>S14</x:v>
      </x:c>
      <x:c r="S23" s="23" t="str">
        <x:v>53 / 55</x:v>
      </x:c>
      <x:c r="T23" s="23" t="str">
        <x:v>Dự phòng cho vay chưa tách phần MBS; LLR dùng tổng dự phòng, cần lưu ý phạm vi.</x:v>
      </x:c>
    </x:row>
    <x:row r="24" ht="43" customHeight="1">
      <x:c r="A24" s="11" t="str">
        <x:v>MBB</x:v>
      </x:c>
      <x:c r="B24" s="11" t="str">
        <x:v>2026Q1</x:v>
      </x:c>
      <x:c r="C24" s="16" t="n">
        <x:v>1120562481</x:v>
      </x:c>
      <x:c r="D24" s="16" t="n">
        <x:v>15520372</x:v>
      </x:c>
      <x:c r="E24" s="16" t="n">
        <x:v>1077257310</x:v>
      </x:c>
      <x:c r="F24" s="16" t="n">
        <x:v>11837274</x:v>
      </x:c>
      <x:c r="G24" s="16" t="n">
        <x:v>4381851</x:v>
      </x:c>
      <x:c r="H24" s="16" t="n">
        <x:v>4159174</x:v>
      </x:c>
      <x:c r="I24" s="16" t="n">
        <x:v>7406500</x:v>
      </x:c>
      <x:c r="J24" s="16" t="n">
        <x:v>14710330</x:v>
      </x:c>
      <x:c r="K24" s="16"/>
      <x:c r="L24" s="18" t="n">
        <x:f>C24-D24</x:f>
        <x:v>1105042109</x:v>
      </x:c>
      <x:c r="M24" s="18" t="n">
        <x:f>SUM(G24:I24)</x:f>
        <x:v>15947525</x:v>
      </x:c>
      <x:c r="N24" s="19" t="n">
        <x:f>F24/L24</x:f>
        <x:v>0.010712056946600938</x:v>
      </x:c>
      <x:c r="O24" s="19" t="n">
        <x:f>M24/L24</x:f>
        <x:v>0.014431599366318808</x:v>
      </x:c>
      <x:c r="P24" s="19" t="n">
        <x:f>(J24-IF(ISNUMBER(K24),K24,0))/M24</x:f>
        <x:v>0.9224208772207599</x:v>
      </x:c>
      <x:c r="Q24" s="18" t="n">
        <x:f>L24-SUM(E24:I24)</x:f>
        <x:v>0</x:v>
      </x:c>
      <x:c r="R24" s="11" t="str">
        <x:v>S15</x:v>
      </x:c>
      <x:c r="S24" s="22" t="str">
        <x:v>31 / 34</x:v>
      </x:c>
      <x:c r="T24" s="22" t="str">
        <x:v>Dự phòng cho vay chưa tách phần MBS; LLR dùng tổng dự phòng, cần lưu ý phạm vi.</x:v>
      </x:c>
    </x:row>
    <x:row r="25" ht="43" customHeight="1">
      <x:c r="A25" s="1" t="str">
        <x:v>MBB</x:v>
      </x:c>
      <x:c r="B25" s="1" t="str">
        <x:v>2026Q2</x:v>
      </x:c>
      <x:c r="C25" s="17" t="n">
        <x:v>1227554477</x:v>
      </x:c>
      <x:c r="D25" s="17" t="n">
        <x:v>16828054</x:v>
      </x:c>
      <x:c r="E25" s="17" t="n">
        <x:v>1180939478</x:v>
      </x:c>
      <x:c r="F25" s="17" t="n">
        <x:v>11989743</x:v>
      </x:c>
      <x:c r="G25" s="17" t="n">
        <x:v>4622128</x:v>
      </x:c>
      <x:c r="H25" s="17" t="n">
        <x:v>4428065</x:v>
      </x:c>
      <x:c r="I25" s="17" t="n">
        <x:v>8747009</x:v>
      </x:c>
      <x:c r="J25" s="17" t="n">
        <x:v>16662881</x:v>
      </x:c>
      <x:c r="K25" s="17"/>
      <x:c r="L25" s="20" t="n">
        <x:f>C25-D25</x:f>
        <x:v>1210726423</x:v>
      </x:c>
      <x:c r="M25" s="20" t="n">
        <x:f>SUM(G25:I25)</x:f>
        <x:v>17797202</x:v>
      </x:c>
      <x:c r="N25" s="21" t="n">
        <x:f>F25/L25</x:f>
        <x:v>0.00990293329048787</x:v>
      </x:c>
      <x:c r="O25" s="21" t="n">
        <x:f>M25/L25</x:f>
        <x:v>0.014699606502269258</x:v>
      </x:c>
      <x:c r="P25" s="21" t="n">
        <x:f>(J25-IF(ISNUMBER(K25),K25,0))/M25</x:f>
        <x:v>0.9362640824102575</x:v>
      </x:c>
      <x:c r="Q25" s="20" t="n">
        <x:f>L25-SUM(E25:I25)</x:f>
        <x:v>0</x:v>
      </x:c>
      <x:c r="R25" s="1" t="str">
        <x:v>S14</x:v>
      </x:c>
      <x:c r="S25" s="23" t="str">
        <x:v>53 / 55</x:v>
      </x:c>
      <x:c r="T25" s="23" t="str">
        <x:v>Dự phòng cho vay chưa tách phần MBS; LLR dùng tổng dự phòng, cần lưu ý phạm vi.</x:v>
      </x:c>
    </x:row>
    <x:row r="26" ht="43" customHeight="1">
      <x:c r="A26" s="11" t="str">
        <x:v>TCB</x:v>
      </x:c>
      <x:c r="B26" s="11" t="str">
        <x:v>2025Q3</x:v>
      </x:c>
      <x:c r="C26" s="16" t="n">
        <x:v>766709929</x:v>
      </x:c>
      <x:c r="D26" s="16" t="n">
        <x:v>41712992</x:v>
      </x:c>
      <x:c r="E26" s="16" t="n">
        <x:v>711538827</x:v>
      </x:c>
      <x:c r="F26" s="16" t="n">
        <x:v>4542055</x:v>
      </x:c>
      <x:c r="G26" s="16" t="n">
        <x:v>1372690</x:v>
      </x:c>
      <x:c r="H26" s="16" t="n">
        <x:v>2460359</x:v>
      </x:c>
      <x:c r="I26" s="16" t="n">
        <x:v>5083006</x:v>
      </x:c>
      <x:c r="J26" s="16" t="n">
        <x:v>10631926</x:v>
      </x:c>
      <x:c r="K26" s="16" t="n">
        <x:v>11866</x:v>
      </x:c>
      <x:c r="L26" s="18" t="n">
        <x:f>C26-D26</x:f>
        <x:v>724996937</x:v>
      </x:c>
      <x:c r="M26" s="18" t="n">
        <x:f>SUM(G26:I26)</x:f>
        <x:v>8916055</x:v>
      </x:c>
      <x:c r="N26" s="19" t="n">
        <x:f>F26/L26</x:f>
        <x:v>0.006264929916524599</x:v>
      </x:c>
      <x:c r="O26" s="19" t="n">
        <x:f>M26/L26</x:f>
        <x:v>0.012298058853730027</x:v>
      </x:c>
      <x:c r="P26" s="19" t="n">
        <x:f>(J26-IF(ISNUMBER(K26),K26,0))/M26</x:f>
        <x:v>1.19111647471892</x:v>
      </x:c>
      <x:c r="Q26" s="18" t="n">
        <x:f>L26-SUM(E26:I26)</x:f>
        <x:v>0</x:v>
      </x:c>
      <x:c r="R26" s="11" t="str">
        <x:v>S16</x:v>
      </x:c>
      <x:c r="S26" s="22" t="str">
        <x:v>42 / 44</x:v>
      </x:c>
      <x:c r="T26" s="22" t="str">
        <x:v>BCTC hợp nhất; tỷ lệ chỉ xét cho vay khách hàng.</x:v>
      </x:c>
    </x:row>
    <x:row r="27" ht="43" customHeight="1">
      <x:c r="A27" s="1" t="str">
        <x:v>TCB</x:v>
      </x:c>
      <x:c r="B27" s="1" t="str">
        <x:v>2025Q4</x:v>
      </x:c>
      <x:c r="C27" s="17" t="n">
        <x:v>767617129</x:v>
      </x:c>
      <x:c r="D27" s="17" t="n">
        <x:v>43859732</x:v>
      </x:c>
      <x:c r="E27" s="17" t="n">
        <x:v>711706750</x:v>
      </x:c>
      <x:c r="F27" s="17" t="n">
        <x:v>3852272</x:v>
      </x:c>
      <x:c r="G27" s="17" t="n">
        <x:v>918063</x:v>
      </x:c>
      <x:c r="H27" s="17" t="n">
        <x:v>1339119</x:v>
      </x:c>
      <x:c r="I27" s="17" t="n">
        <x:v>5941193</x:v>
      </x:c>
      <x:c r="J27" s="17" t="n">
        <x:v>10498378</x:v>
      </x:c>
      <x:c r="K27" s="17" t="n">
        <x:v>12758</x:v>
      </x:c>
      <x:c r="L27" s="20" t="n">
        <x:f>C27-D27</x:f>
        <x:v>723757397</x:v>
      </x:c>
      <x:c r="M27" s="20" t="n">
        <x:f>SUM(G27:I27)</x:f>
        <x:v>8198375</x:v>
      </x:c>
      <x:c r="N27" s="21" t="n">
        <x:f>F27/L27</x:f>
        <x:v>0.005322601214119266</x:v>
      </x:c>
      <x:c r="O27" s="21" t="n">
        <x:f>M27/L27</x:f>
        <x:v>0.011327518079929206</x:v>
      </x:c>
      <x:c r="P27" s="21" t="n">
        <x:f>(J27-IF(ISNUMBER(K27),K27,0))/M27</x:f>
        <x:v>1.2789876042508423</x:v>
      </x:c>
      <x:c r="Q27" s="20" t="n">
        <x:f>L27-SUM(E27:I27)</x:f>
        <x:v>0</x:v>
      </x:c>
      <x:c r="R27" s="1" t="str">
        <x:v>S17</x:v>
      </x:c>
      <x:c r="S27" s="23" t="str">
        <x:v>50 / 52</x:v>
      </x:c>
      <x:c r="T27" s="23" t="str">
        <x:v>BCTC hợp nhất; tỷ lệ chỉ xét cho vay khách hàng.</x:v>
      </x:c>
    </x:row>
    <x:row r="28" ht="43" customHeight="1">
      <x:c r="A28" s="11" t="str">
        <x:v>TCB</x:v>
      </x:c>
      <x:c r="B28" s="11" t="str">
        <x:v>2026Q1</x:v>
      </x:c>
      <x:c r="C28" s="16" t="n">
        <x:v>796863950</x:v>
      </x:c>
      <x:c r="D28" s="16" t="n">
        <x:v>44754436</x:v>
      </x:c>
      <x:c r="E28" s="16" t="n">
        <x:v>737972249</x:v>
      </x:c>
      <x:c r="F28" s="16" t="n">
        <x:v>5441738</x:v>
      </x:c>
      <x:c r="G28" s="16" t="n">
        <x:v>1391382</x:v>
      </x:c>
      <x:c r="H28" s="16" t="n">
        <x:v>1395138</x:v>
      </x:c>
      <x:c r="I28" s="16" t="n">
        <x:v>5909007</x:v>
      </x:c>
      <x:c r="J28" s="16" t="n">
        <x:v>11251421</x:v>
      </x:c>
      <x:c r="K28" s="16" t="n">
        <x:v>11784</x:v>
      </x:c>
      <x:c r="L28" s="18" t="n">
        <x:f>C28-D28</x:f>
        <x:v>752109514</x:v>
      </x:c>
      <x:c r="M28" s="18" t="n">
        <x:f>SUM(G28:I28)</x:f>
        <x:v>8695527</x:v>
      </x:c>
      <x:c r="N28" s="19" t="n">
        <x:f>F28/L28</x:f>
        <x:v>0.0072353000443496586</x:v>
      </x:c>
      <x:c r="O28" s="19" t="n">
        <x:f>M28/L28</x:f>
        <x:v>0.011561517090448612</x:v>
      </x:c>
      <x:c r="P28" s="19" t="n">
        <x:f>(J28-IF(ISNUMBER(K28),K28,0))/M28</x:f>
        <x:v>1.2925768616439233</x:v>
      </x:c>
      <x:c r="Q28" s="18" t="n">
        <x:f>L28-SUM(E28:I28)</x:f>
        <x:v>0</x:v>
      </x:c>
      <x:c r="R28" s="11" t="str">
        <x:v>S18</x:v>
      </x:c>
      <x:c r="S28" s="22" t="str">
        <x:v>42 / 44</x:v>
      </x:c>
      <x:c r="T28" s="22" t="str">
        <x:v>BCTC hợp nhất; tỷ lệ chỉ xét cho vay khách hàng.</x:v>
      </x:c>
    </x:row>
    <x:row r="29" ht="43" customHeight="1">
      <x:c r="A29" s="1" t="str">
        <x:v>TCB</x:v>
      </x:c>
      <x:c r="B29" s="1" t="str">
        <x:v>2026Q2</x:v>
      </x:c>
      <x:c r="C29" s="17" t="n">
        <x:v>847335568</x:v>
      </x:c>
      <x:c r="D29" s="17" t="n">
        <x:v>51522435</x:v>
      </x:c>
      <x:c r="E29" s="17" t="n">
        <x:v>781001783</x:v>
      </x:c>
      <x:c r="F29" s="17" t="n">
        <x:v>5640764</x:v>
      </x:c>
      <x:c r="G29" s="17" t="n">
        <x:v>1397092</x:v>
      </x:c>
      <x:c r="H29" s="17" t="n">
        <x:v>1887266</x:v>
      </x:c>
      <x:c r="I29" s="17" t="n">
        <x:v>5886228</x:v>
      </x:c>
      <x:c r="J29" s="17" t="n">
        <x:v>11522285</x:v>
      </x:c>
      <x:c r="K29" s="17" t="n">
        <x:v>10254</x:v>
      </x:c>
      <x:c r="L29" s="20" t="n">
        <x:f>C29-D29</x:f>
        <x:v>795813133</x:v>
      </x:c>
      <x:c r="M29" s="20" t="n">
        <x:f>SUM(G29:I29)</x:f>
        <x:v>9170586</x:v>
      </x:c>
      <x:c r="N29" s="21" t="n">
        <x:f>F29/L29</x:f>
        <x:v>0.007088050908051552</x:v>
      </x:c>
      <x:c r="O29" s="21" t="n">
        <x:f>M29/L29</x:f>
        <x:v>0.011523541921744084</x:v>
      </x:c>
      <x:c r="P29" s="21" t="n">
        <x:f>(J29-IF(ISNUMBER(K29),K29,0))/M29</x:f>
        <x:v>1.255321197576687</x:v>
      </x:c>
      <x:c r="Q29" s="20" t="n">
        <x:f>L29-SUM(E29:I29)</x:f>
        <x:v>0</x:v>
      </x:c>
      <x:c r="R29" s="1" t="str">
        <x:v>S17</x:v>
      </x:c>
      <x:c r="S29" s="23" t="str">
        <x:v>50 / 52</x:v>
      </x:c>
      <x:c r="T29" s="23" t="str">
        <x:v>BCTC hợp nhất; tỷ lệ chỉ xét cho vay khách hàng.</x:v>
      </x:c>
    </x:row>
    <x:row r="30" ht="43" customHeight="1">
      <x:c r="A30" s="11" t="str">
        <x:v>VPB</x:v>
      </x:c>
      <x:c r="B30" s="11" t="str">
        <x:v>2025Q3</x:v>
      </x:c>
      <x:c r="C30" s="16" t="n">
        <x:v>896411840</x:v>
      </x:c>
      <x:c r="D30" s="16" t="n">
        <x:v>27037722</x:v>
      </x:c>
      <x:c r="E30" s="16" t="n">
        <x:v>805501354</x:v>
      </x:c>
      <x:c r="F30" s="16" t="n">
        <x:v>32377649</x:v>
      </x:c>
      <x:c r="G30" s="16" t="n">
        <x:v>9601444</x:v>
      </x:c>
      <x:c r="H30" s="16" t="n">
        <x:v>13330796</x:v>
      </x:c>
      <x:c r="I30" s="16" t="n">
        <x:v>8562875</x:v>
      </x:c>
      <x:c r="J30" s="16" t="n">
        <x:v>17339635</x:v>
      </x:c>
      <x:c r="K30" s="16" t="n">
        <x:v>113130</x:v>
      </x:c>
      <x:c r="L30" s="18" t="n">
        <x:f>C30-D30</x:f>
        <x:v>869374118</x:v>
      </x:c>
      <x:c r="M30" s="18" t="n">
        <x:f>SUM(G30:I30)</x:f>
        <x:v>31495115</x:v>
      </x:c>
      <x:c r="N30" s="19" t="n">
        <x:f>F30/L30</x:f>
        <x:v>0.037242480917749156</x:v>
      </x:c>
      <x:c r="O30" s="19" t="n">
        <x:f>M30/L30</x:f>
        <x:v>0.03622734372683499</x:v>
      </x:c>
      <x:c r="P30" s="19" t="n">
        <x:f>(J30-IF(ISNUMBER(K30),K30,0))/M30</x:f>
        <x:v>0.5469579965019972</x:v>
      </x:c>
      <x:c r="Q30" s="18" t="n">
        <x:f>L30-SUM(E30:I30)</x:f>
        <x:v>0</x:v>
      </x:c>
      <x:c r="R30" s="11" t="str">
        <x:v>S19</x:v>
      </x:c>
      <x:c r="S30" s="22" t="str">
        <x:v>42 / 45</x:v>
      </x:c>
      <x:c r="T30" s="22" t="str">
        <x:v>BCTC hợp nhất; tỷ lệ chỉ xét cho vay khách hàng.</x:v>
      </x:c>
    </x:row>
    <x:row r="31" ht="43" customHeight="1">
      <x:c r="A31" s="1" t="str">
        <x:v>VPB</x:v>
      </x:c>
      <x:c r="B31" s="1" t="str">
        <x:v>2025Q4</x:v>
      </x:c>
      <x:c r="C31" s="17" t="n">
        <x:v>943901630</x:v>
      </x:c>
      <x:c r="D31" s="17" t="n">
        <x:v>34093219</x:v>
      </x:c>
      <x:c r="E31" s="17" t="n">
        <x:v>847393264</x:v>
      </x:c>
      <x:c r="F31" s="17" t="n">
        <x:v>30950442</x:v>
      </x:c>
      <x:c r="G31" s="17" t="n">
        <x:v>11429858</x:v>
      </x:c>
      <x:c r="H31" s="17" t="n">
        <x:v>10879958</x:v>
      </x:c>
      <x:c r="I31" s="17" t="n">
        <x:v>9154889</x:v>
      </x:c>
      <x:c r="J31" s="17" t="n">
        <x:v>17428971</x:v>
      </x:c>
      <x:c r="K31" s="17" t="n">
        <x:v>161614</x:v>
      </x:c>
      <x:c r="L31" s="20" t="n">
        <x:f>C31-D31</x:f>
        <x:v>909808411</x:v>
      </x:c>
      <x:c r="M31" s="20" t="n">
        <x:f>SUM(G31:I31)</x:f>
        <x:v>31464705</x:v>
      </x:c>
      <x:c r="N31" s="21" t="n">
        <x:f>F31/L31</x:f>
        <x:v>0.03401863691937225</x:v>
      </x:c>
      <x:c r="O31" s="21" t="n">
        <x:f>M31/L31</x:f>
        <x:v>0.034583880100004925</x:v>
      </x:c>
      <x:c r="P31" s="21" t="n">
        <x:f>(J31-IF(ISNUMBER(K31),K31,0))/M31</x:f>
        <x:v>0.548784963977892</x:v>
      </x:c>
      <x:c r="Q31" s="20" t="n">
        <x:f>L31-SUM(E31:I31)</x:f>
        <x:v>0</x:v>
      </x:c>
      <x:c r="R31" s="1" t="str">
        <x:v>S20</x:v>
      </x:c>
      <x:c r="S31" s="23" t="str">
        <x:v>46 / 49</x:v>
      </x:c>
      <x:c r="T31" s="23" t="str">
        <x:v>BCTC hợp nhất; tỷ lệ chỉ xét cho vay khách hàng.</x:v>
      </x:c>
    </x:row>
    <x:row r="32" ht="43" customHeight="1">
      <x:c r="A32" s="11" t="str">
        <x:v>VPB</x:v>
      </x:c>
      <x:c r="B32" s="11" t="str">
        <x:v>2026Q1</x:v>
      </x:c>
      <x:c r="C32" s="16" t="n">
        <x:v>1040917216</x:v>
      </x:c>
      <x:c r="D32" s="16" t="n">
        <x:v>36278045</x:v>
      </x:c>
      <x:c r="E32" s="16" t="n">
        <x:v>935034209</x:v>
      </x:c>
      <x:c r="F32" s="16" t="n">
        <x:v>32321087</x:v>
      </x:c>
      <x:c r="G32" s="16" t="n">
        <x:v>12462162</x:v>
      </x:c>
      <x:c r="H32" s="16" t="n">
        <x:v>13890573</x:v>
      </x:c>
      <x:c r="I32" s="16" t="n">
        <x:v>10931140</x:v>
      </x:c>
      <x:c r="J32" s="16" t="n">
        <x:v>19685107</x:v>
      </x:c>
      <x:c r="K32" s="16" t="n">
        <x:v>161614</x:v>
      </x:c>
      <x:c r="L32" s="18" t="n">
        <x:f>C32-D32</x:f>
        <x:v>1004639171</x:v>
      </x:c>
      <x:c r="M32" s="18" t="n">
        <x:f>SUM(G32:I32)</x:f>
        <x:v>37283875</x:v>
      </x:c>
      <x:c r="N32" s="19" t="n">
        <x:f>F32/L32</x:f>
        <x:v>0.03217183634978931</x:v>
      </x:c>
      <x:c r="O32" s="19" t="n">
        <x:f>M32/L32</x:f>
        <x:v>0.03711170744306963</x:v>
      </x:c>
      <x:c r="P32" s="19" t="n">
        <x:f>(J32-IF(ISNUMBER(K32),K32,0))/M32</x:f>
        <x:v>0.5236444173251842</x:v>
      </x:c>
      <x:c r="Q32" s="18" t="n">
        <x:f>L32-SUM(E32:I32)</x:f>
        <x:v>0</x:v>
      </x:c>
      <x:c r="R32" s="11" t="str">
        <x:v>S21</x:v>
      </x:c>
      <x:c r="S32" s="22" t="str">
        <x:v>42 / 45</x:v>
      </x:c>
      <x:c r="T32" s="22" t="str">
        <x:v>BCTC hợp nhất; tỷ lệ chỉ xét cho vay khách hàng.</x:v>
      </x:c>
    </x:row>
    <x:row r="33" ht="43" customHeight="1">
      <x:c r="A33" s="1" t="str">
        <x:v>VPB</x:v>
      </x:c>
      <x:c r="B33" s="1" t="str">
        <x:v>2026Q2</x:v>
      </x:c>
      <x:c r="C33" s="17" t="n">
        <x:v>1161401541</x:v>
      </x:c>
      <x:c r="D33" s="17" t="n">
        <x:v>38177153</x:v>
      </x:c>
      <x:c r="E33" s="17" t="n">
        <x:v>1048377469</x:v>
      </x:c>
      <x:c r="F33" s="17" t="n">
        <x:v>36759756</x:v>
      </x:c>
      <x:c r="G33" s="17" t="n">
        <x:v>12569548</x:v>
      </x:c>
      <x:c r="H33" s="17" t="n">
        <x:v>15717889</x:v>
      </x:c>
      <x:c r="I33" s="17" t="n">
        <x:v>9799726</x:v>
      </x:c>
      <x:c r="J33" s="17" t="n">
        <x:v>21394882</x:v>
      </x:c>
      <x:c r="K33" s="17" t="n">
        <x:v>161614</x:v>
      </x:c>
      <x:c r="L33" s="20" t="n">
        <x:f>C33-D33</x:f>
        <x:v>1123224388</x:v>
      </x:c>
      <x:c r="M33" s="20" t="n">
        <x:f>SUM(G33:I33)</x:f>
        <x:v>38087163</x:v>
      </x:c>
      <x:c r="N33" s="21" t="n">
        <x:f>F33/L33</x:f>
        <x:v>0.032726992391479304</x:v>
      </x:c>
      <x:c r="O33" s="21" t="n">
        <x:f>M33/L33</x:f>
        <x:v>0.03390877495797394</x:v>
      </x:c>
      <x:c r="P33" s="21" t="n">
        <x:f>(J33-IF(ISNUMBER(K33),K33,0))/M33</x:f>
        <x:v>0.5574914571610388</x:v>
      </x:c>
      <x:c r="Q33" s="20" t="n">
        <x:f>L33-SUM(E33:I33)</x:f>
        <x:v>0</x:v>
      </x:c>
      <x:c r="R33" s="1" t="str">
        <x:v>S20</x:v>
      </x:c>
      <x:c r="S33" s="23" t="str">
        <x:v>46 / 49</x:v>
      </x:c>
      <x:c r="T33" s="23" t="str">
        <x:v>BCTC hợp nhất; tỷ lệ chỉ xét cho vay khách hàng.</x:v>
      </x:c>
    </x:row>
    <x:row r="34" ht="43" customHeight="1">
      <x:c r="A34" s="11" t="str">
        <x:v>HDB</x:v>
      </x:c>
      <x:c r="B34" s="11" t="str">
        <x:v>2025Q3</x:v>
      </x:c>
      <x:c r="C34" s="16" t="n">
        <x:v>488594897</x:v>
      </x:c>
      <x:c r="D34" s="16" t="n">
        <x:v>0</x:v>
      </x:c>
      <x:c r="E34" s="16" t="n">
        <x:v>451945632</x:v>
      </x:c>
      <x:c r="F34" s="16" t="n">
        <x:v>22474861</x:v>
      </x:c>
      <x:c r="G34" s="16" t="n">
        <x:v>6021249</x:v>
      </x:c>
      <x:c r="H34" s="16" t="n">
        <x:v>6489569</x:v>
      </x:c>
      <x:c r="I34" s="16" t="n">
        <x:v>1663586</x:v>
      </x:c>
      <x:c r="J34" s="16" t="n">
        <x:v>6148077</x:v>
      </x:c>
      <x:c r="K34" s="16" t="n">
        <x:v>0</x:v>
      </x:c>
      <x:c r="L34" s="18" t="n">
        <x:f>C34-D34</x:f>
        <x:v>488594897</x:v>
      </x:c>
      <x:c r="M34" s="18" t="n">
        <x:f>SUM(G34:I34)</x:f>
        <x:v>14174404</x:v>
      </x:c>
      <x:c r="N34" s="19" t="n">
        <x:f>F34/L34</x:f>
        <x:v>0.04599896793437038</x:v>
      </x:c>
      <x:c r="O34" s="19" t="n">
        <x:f>M34/L34</x:f>
        <x:v>0.029010544496128866</x:v>
      </x:c>
      <x:c r="P34" s="19" t="n">
        <x:f>(J34-IF(ISNUMBER(K34),K34,0))/M34</x:f>
        <x:v>0.43374500966672036</x:v>
      </x:c>
      <x:c r="Q34" s="18" t="n">
        <x:f>L34-SUM(E34:I34)</x:f>
        <x:v>0</x:v>
      </x:c>
      <x:c r="R34" s="11" t="str">
        <x:v>S22</x:v>
      </x:c>
      <x:c r="S34" s="22" t="str">
        <x:v>28 / 31</x:v>
      </x:c>
      <x:c r="T34" s="22" t="str">
        <x:v>BCTC hợp nhất; tỷ lệ chỉ xét cho vay khách hàng.</x:v>
      </x:c>
    </x:row>
    <x:row r="35" ht="43" customHeight="1">
      <x:c r="A35" s="1" t="str">
        <x:v>HDB</x:v>
      </x:c>
      <x:c r="B35" s="1" t="str">
        <x:v>2025Q4</x:v>
      </x:c>
      <x:c r="C35" s="17" t="n">
        <x:v>546370779</x:v>
      </x:c>
      <x:c r="D35" s="17" t="n">
        <x:v>0</x:v>
      </x:c>
      <x:c r="E35" s="17" t="n">
        <x:v>514257606</x:v>
      </x:c>
      <x:c r="F35" s="17" t="n">
        <x:v>18792886</x:v>
      </x:c>
      <x:c r="G35" s="17" t="n">
        <x:v>4017065</x:v>
      </x:c>
      <x:c r="H35" s="17" t="n">
        <x:v>5500307</x:v>
      </x:c>
      <x:c r="I35" s="17" t="n">
        <x:v>3802915</x:v>
      </x:c>
      <x:c r="J35" s="17" t="n">
        <x:v>7299445</x:v>
      </x:c>
      <x:c r="K35" s="17" t="n">
        <x:v>0</x:v>
      </x:c>
      <x:c r="L35" s="20" t="n">
        <x:f>C35-D35</x:f>
        <x:v>546370779</x:v>
      </x:c>
      <x:c r="M35" s="20" t="n">
        <x:f>SUM(G35:I35)</x:f>
        <x:v>13320287</x:v>
      </x:c>
      <x:c r="N35" s="21" t="n">
        <x:f>F35/L35</x:f>
        <x:v>0.034395847512921254</x:v>
      </x:c>
      <x:c r="O35" s="21" t="n">
        <x:f>M35/L35</x:f>
        <x:v>0.024379574296377222</x:v>
      </x:c>
      <x:c r="P35" s="21" t="n">
        <x:f>(J35-IF(ISNUMBER(K35),K35,0))/M35</x:f>
        <x:v>0.5479945739907857</x:v>
      </x:c>
      <x:c r="Q35" s="20" t="n">
        <x:f>L35-SUM(E35:I35)</x:f>
        <x:v>0</x:v>
      </x:c>
      <x:c r="R35" s="1" t="str">
        <x:v>S23</x:v>
      </x:c>
      <x:c r="S35" s="23" t="str">
        <x:v>35 / 37</x:v>
      </x:c>
      <x:c r="T35" s="23" t="str">
        <x:v>BCTC hợp nhất; tỷ lệ chỉ xét cho vay khách hàng.</x:v>
      </x:c>
    </x:row>
    <x:row r="36" ht="43" customHeight="1">
      <x:c r="A36" s="11" t="str">
        <x:v>HDB</x:v>
      </x:c>
      <x:c r="B36" s="11" t="str">
        <x:v>2026Q1</x:v>
      </x:c>
      <x:c r="C36" s="16" t="n">
        <x:v>601140427</x:v>
      </x:c>
      <x:c r="D36" s="16" t="n">
        <x:v>0</x:v>
      </x:c>
      <x:c r="E36" s="16" t="n">
        <x:v>569984459</x:v>
      </x:c>
      <x:c r="F36" s="16" t="n">
        <x:v>15521549</x:v>
      </x:c>
      <x:c r="G36" s="16" t="n">
        <x:v>4914850</x:v>
      </x:c>
      <x:c r="H36" s="16" t="n">
        <x:v>4730607</x:v>
      </x:c>
      <x:c r="I36" s="16" t="n">
        <x:v>5988962</x:v>
      </x:c>
      <x:c r="J36" s="16" t="n">
        <x:v>7817625</x:v>
      </x:c>
      <x:c r="K36" s="16" t="n">
        <x:v>0</x:v>
      </x:c>
      <x:c r="L36" s="18" t="n">
        <x:f>C36-D36</x:f>
        <x:v>601140427</x:v>
      </x:c>
      <x:c r="M36" s="18" t="n">
        <x:f>SUM(G36:I36)</x:f>
        <x:v>15634419</x:v>
      </x:c>
      <x:c r="N36" s="19" t="n">
        <x:f>F36/L36</x:f>
        <x:v>0.02582017163187729</x:v>
      </x:c>
      <x:c r="O36" s="19" t="n">
        <x:f>M36/L36</x:f>
        <x:v>0.02600793142132163</x:v>
      </x:c>
      <x:c r="P36" s="19" t="n">
        <x:f>(J36-IF(ISNUMBER(K36),K36,0))/M36</x:f>
        <x:v>0.5000265759795743</x:v>
      </x:c>
      <x:c r="Q36" s="18" t="n">
        <x:f>L36-SUM(E36:I36)</x:f>
        <x:v>0</x:v>
      </x:c>
      <x:c r="R36" s="11" t="str">
        <x:v>S24</x:v>
      </x:c>
      <x:c r="S36" s="22" t="str">
        <x:v>24 / 26</x:v>
      </x:c>
      <x:c r="T36" s="22" t="str">
        <x:v>BCTC hợp nhất; tỷ lệ chỉ xét cho vay khách hàng.</x:v>
      </x:c>
    </x:row>
    <x:row r="37" ht="43" customHeight="1">
      <x:c r="A37" s="1" t="str">
        <x:v>HDB</x:v>
      </x:c>
      <x:c r="B37" s="1" t="str">
        <x:v>2026Q2</x:v>
      </x:c>
      <x:c r="C37" s="17" t="n">
        <x:v>659000255</x:v>
      </x:c>
      <x:c r="D37" s="17" t="n">
        <x:v>0</x:v>
      </x:c>
      <x:c r="E37" s="17" t="n">
        <x:v>609639554</x:v>
      </x:c>
      <x:c r="F37" s="17" t="n">
        <x:v>30968593</x:v>
      </x:c>
      <x:c r="G37" s="17" t="n">
        <x:v>5552555</x:v>
      </x:c>
      <x:c r="H37" s="17" t="n">
        <x:v>5120113</x:v>
      </x:c>
      <x:c r="I37" s="17" t="n">
        <x:v>7719440</x:v>
      </x:c>
      <x:c r="J37" s="17" t="n">
        <x:v>9197085</x:v>
      </x:c>
      <x:c r="K37" s="17" t="n">
        <x:v>0</x:v>
      </x:c>
      <x:c r="L37" s="20" t="n">
        <x:f>C37-D37</x:f>
        <x:v>659000255</x:v>
      </x:c>
      <x:c r="M37" s="20" t="n">
        <x:f>SUM(G37:I37)</x:f>
        <x:v>18392108</x:v>
      </x:c>
      <x:c r="N37" s="21" t="n">
        <x:f>F37/L37</x:f>
        <x:v>0.04699329441078896</x:v>
      </x:c>
      <x:c r="O37" s="21" t="n">
        <x:f>M37/L37</x:f>
        <x:v>0.027909106044276114</x:v>
      </x:c>
      <x:c r="P37" s="21" t="n">
        <x:f>(J37-IF(ISNUMBER(K37),K37,0))/M37</x:f>
        <x:v>0.5000560566521249</x:v>
      </x:c>
      <x:c r="Q37" s="20" t="n">
        <x:f>L37-SUM(E37:I37)</x:f>
        <x:v>0</x:v>
      </x:c>
      <x:c r="R37" s="1" t="str">
        <x:v>S23</x:v>
      </x:c>
      <x:c r="S37" s="23" t="str">
        <x:v>35 / 37</x:v>
      </x:c>
      <x:c r="T37" s="23" t="str">
        <x:v>Không hợp nhất Vikki theo thuyết minh 4.2, PDF 16.</x:v>
      </x:c>
    </x:row>
    <x:row r="38" ht="23" customHeight="1">
      <x:c r="A38" s="1"/>
      <x:c r="B38" s="1"/>
      <x:c r="C38" s="1"/>
      <x:c r="D38" s="1"/>
      <x:c r="E38" s="1"/>
      <x:c r="F38" s="1"/>
      <x:c r="G38" s="1"/>
      <x:c r="H38" s="1"/>
      <x:c r="I38" s="1"/>
      <x:c r="J38" s="1"/>
      <x:c r="K38" s="1"/>
      <x:c r="L38" s="1"/>
      <x:c r="M38" s="1"/>
      <x:c r="N38" s="1"/>
      <x:c r="O38" s="1"/>
      <x:c r="P38" s="1"/>
      <x:c r="Q38" s="1"/>
      <x:c r="R38" s="1"/>
      <x:c r="S38" s="1"/>
      <x:c r="T38" s="1"/>
    </x:row>
    <x:row r="39" ht="23" customHeight="1">
      <x:c r="A39" s="24" t="str">
        <x:v>(*) MBB chưa tách được dự phòng cho vay ký quỹ của MBS: LLR dùng tổng dự phòng cho vay, có thể cao hơn LLR cùng phạm vi. Ô K trống là chưa tách được, không phải xác nhận bằng 0. Với ngân hàng còn lại, chỉ loại phần ký quỹ được thuyết minh riêng. Q4/2025 dùng số đầu kỳ trong BCTC H1/2026 soát xét.</x:v>
      </x:c>
      <x:c r="B39" s="24"/>
      <x:c r="C39" s="24"/>
      <x:c r="D39" s="24"/>
      <x:c r="E39" s="24"/>
      <x:c r="F39" s="24"/>
      <x:c r="G39" s="24"/>
      <x:c r="H39" s="24"/>
      <x:c r="I39" s="24"/>
      <x:c r="J39" s="24"/>
      <x:c r="K39" s="24"/>
      <x:c r="L39" s="24"/>
      <x:c r="M39" s="24"/>
      <x:c r="N39" s="24"/>
      <x:c r="O39" s="24"/>
      <x:c r="P39" s="24"/>
      <x:c r="Q39" s="24"/>
      <x:c r="R39" s="24"/>
      <x:c r="S39" s="24"/>
      <x:c r="T39" s="24"/>
    </x:row>
    <x:row r="40" ht="23" customHeight="1">
      <x:c r="A40" s="24"/>
      <x:c r="B40" s="24"/>
      <x:c r="C40" s="24"/>
      <x:c r="D40" s="24"/>
      <x:c r="E40" s="24"/>
      <x:c r="F40" s="24"/>
      <x:c r="G40" s="24"/>
      <x:c r="H40" s="24"/>
      <x:c r="I40" s="24"/>
      <x:c r="J40" s="24"/>
      <x:c r="K40" s="24"/>
      <x:c r="L40" s="24"/>
      <x:c r="M40" s="24"/>
      <x:c r="N40" s="24"/>
      <x:c r="O40" s="24"/>
      <x:c r="P40" s="24"/>
      <x:c r="Q40" s="24"/>
      <x:c r="R40" s="24"/>
      <x:c r="S40" s="24"/>
      <x:c r="T40" s="24"/>
    </x:row>
    <x:row r="41" ht="23" customHeight="1">
      <x:c r="A41" s="1"/>
      <x:c r="B41" s="1"/>
      <x:c r="C41" s="1"/>
      <x:c r="D41" s="1"/>
      <x:c r="E41" s="1"/>
      <x:c r="F41" s="1"/>
      <x:c r="G41" s="1"/>
      <x:c r="H41" s="1"/>
      <x:c r="I41" s="1"/>
      <x:c r="J41" s="1"/>
      <x:c r="K41" s="1"/>
      <x:c r="L41" s="1"/>
      <x:c r="M41" s="1"/>
      <x:c r="N41" s="1"/>
      <x:c r="O41" s="1"/>
      <x:c r="P41" s="1"/>
      <x:c r="Q41" s="1"/>
      <x:c r="R41" s="1"/>
      <x:c r="S41" s="1"/>
      <x:c r="T41" s="1"/>
    </x:row>
    <x:row r="42" ht="23" customHeight="1">
      <x:c r="A42" s="1"/>
      <x:c r="B42" s="1"/>
      <x:c r="C42" s="1"/>
      <x:c r="D42" s="1"/>
      <x:c r="E42" s="1"/>
      <x:c r="F42" s="1"/>
      <x:c r="G42" s="1"/>
      <x:c r="H42" s="1"/>
      <x:c r="I42" s="1"/>
      <x:c r="J42" s="1"/>
      <x:c r="K42" s="1"/>
      <x:c r="L42" s="1"/>
      <x:c r="M42" s="1"/>
      <x:c r="N42" s="1"/>
      <x:c r="O42" s="1"/>
      <x:c r="P42" s="1"/>
      <x:c r="Q42" s="1"/>
      <x:c r="R42" s="1"/>
      <x:c r="S42" s="1"/>
      <x:c r="T42" s="1"/>
    </x:row>
    <x:row r="43" ht="23" customHeight="1">
      <x:c r="A43" s="1"/>
      <x:c r="B43" s="1"/>
      <x:c r="C43" s="1"/>
      <x:c r="D43" s="1"/>
      <x:c r="E43" s="1"/>
      <x:c r="F43" s="1"/>
      <x:c r="G43" s="1"/>
      <x:c r="H43" s="1"/>
      <x:c r="I43" s="1"/>
      <x:c r="J43" s="1"/>
      <x:c r="K43" s="1"/>
      <x:c r="L43" s="1"/>
      <x:c r="M43" s="1"/>
      <x:c r="N43" s="1"/>
      <x:c r="O43" s="1"/>
      <x:c r="P43" s="1"/>
      <x:c r="Q43" s="1"/>
      <x:c r="R43" s="1"/>
      <x:c r="S43" s="1"/>
      <x:c r="T43" s="1"/>
    </x:row>
    <x:row r="44" ht="23" customHeight="1">
      <x:c r="A44" s="1"/>
      <x:c r="B44" s="1"/>
      <x:c r="C44" s="1"/>
      <x:c r="D44" s="1"/>
      <x:c r="E44" s="1"/>
      <x:c r="F44" s="1"/>
      <x:c r="G44" s="1"/>
      <x:c r="H44" s="1"/>
      <x:c r="I44" s="1"/>
      <x:c r="J44" s="1"/>
      <x:c r="K44" s="1"/>
      <x:c r="L44" s="1"/>
      <x:c r="M44" s="1"/>
      <x:c r="N44" s="1"/>
      <x:c r="O44" s="1"/>
      <x:c r="P44" s="1"/>
      <x:c r="Q44" s="1"/>
      <x:c r="R44" s="1"/>
      <x:c r="S44" s="1"/>
      <x:c r="T44" s="1"/>
    </x:row>
  </x:sheetData>
  <x:mergeCells>
    <x:mergeCell ref="A1:T2"/>
    <x:mergeCell ref="A3:T3"/>
    <x:mergeCell ref="A39:T40"/>
  </x:mergeCells>
  <x:conditionalFormatting sqref="Q6:Q37">
    <x:cfRule type="cellIs" dxfId="0" priority="1" operator="notEqual">
      <x:formula>0</x:formula>
    </x:cfRule>
  </x:conditionalFormatting>
  <x:pageMargins left="0.7" right="0.7" top="0.75" bottom="0.75" header="0.3" footer="0.3"/>
</x:worksheet>
</file>

<file path=xl/worksheets/sheet3.xml><?xml version="1.0" encoding="utf-8"?>
<x:worksheet xmlns:x="http://schemas.openxmlformats.org/spreadsheetml/2006/main">
  <x:sheetPr>
    <x:tabColor rgb="FF087F8C"/>
  </x:sheetPr>
  <x:sheetViews>
    <x:sheetView showGridLines="0" workbookViewId="0">
      <x:pane xSplit="2" ySplit="5" topLeftCell="C6" activePane="bottomRight" state="frozen"/>
    </x:sheetView>
  </x:sheetViews>
  <x:sheetFormatPr defaultRowHeight="15"/>
  <x:cols>
    <x:col min="1" max="1" width="12" hidden="0" customWidth="1"/>
    <x:col min="2" max="2" width="12" hidden="0" customWidth="1"/>
    <x:col min="3" max="3" width="20" hidden="0" customWidth="1"/>
    <x:col min="4" max="4" width="20" hidden="0" customWidth="1"/>
    <x:col min="5" max="5" width="20" hidden="0" customWidth="1"/>
    <x:col min="6" max="6" width="20" hidden="0" customWidth="1"/>
    <x:col min="7" max="7" width="18" hidden="0" customWidth="1"/>
    <x:col min="8" max="8" width="15" hidden="0" customWidth="1"/>
    <x:col min="9" max="9" width="27" hidden="0" customWidth="1"/>
    <x:col min="10" max="10" width="49" hidden="0" customWidth="1"/>
    <x:col min="11" max="11" width="15" hidden="0" customWidth="1"/>
  </x:cols>
  <x:sheetData>
    <x:row r="1" ht="23" customHeight="1">
      <x:c r="A1" s="4" t="str">
        <x:v>Lợi nhuận và chi phí dự phòng theo quý</x:v>
      </x:c>
      <x:c r="B1" s="4"/>
      <x:c r="C1" s="4"/>
      <x:c r="D1" s="4"/>
      <x:c r="E1" s="4"/>
      <x:c r="F1" s="4"/>
      <x:c r="G1" s="4"/>
      <x:c r="H1" s="4"/>
      <x:c r="I1" s="4"/>
      <x:c r="J1" s="4"/>
      <x:c r="K1" s="4"/>
    </x:row>
    <x:row r="2" ht="23" customHeight="1">
      <x:c r="A2" s="4"/>
      <x:c r="B2" s="4"/>
      <x:c r="C2" s="4"/>
      <x:c r="D2" s="4"/>
      <x:c r="E2" s="4"/>
      <x:c r="F2" s="4"/>
      <x:c r="G2" s="4"/>
      <x:c r="H2" s="4"/>
      <x:c r="I2" s="4"/>
      <x:c r="J2" s="4"/>
      <x:c r="K2" s="4"/>
    </x:row>
    <x:row r="3" ht="35" customHeight="1">
      <x:c r="A3" s="6" t="str">
        <x:v>Đơn vị: triệu VND | Hợp nhất | PPOP = lợi nhuận từ hoạt động trước chi phí dự phòng tín dụng</x:v>
      </x:c>
      <x:c r="B3" s="6"/>
      <x:c r="C3" s="6"/>
      <x:c r="D3" s="6"/>
      <x:c r="E3" s="6"/>
      <x:c r="F3" s="6"/>
      <x:c r="G3" s="6"/>
      <x:c r="H3" s="6"/>
      <x:c r="I3" s="6"/>
      <x:c r="J3" s="6"/>
      <x:c r="K3" s="6"/>
    </x:row>
    <x:row r="4" ht="23" customHeight="1">
      <x:c r="A4" s="1"/>
      <x:c r="B4" s="1"/>
      <x:c r="C4" s="1"/>
      <x:c r="D4" s="1"/>
      <x:c r="E4" s="1"/>
      <x:c r="F4" s="1"/>
      <x:c r="G4" s="1"/>
      <x:c r="H4" s="1"/>
      <x:c r="I4" s="1"/>
      <x:c r="J4" s="1"/>
      <x:c r="K4" s="1"/>
    </x:row>
    <x:row r="5" ht="44" customHeight="1">
      <x:c r="A5" s="10" t="str">
        <x:v>Mã</x:v>
      </x:c>
      <x:c r="B5" s="10" t="str">
        <x:v>Kỳ</x:v>
      </x:c>
      <x:c r="C5" s="10" t="str">
        <x:v>PPOP</x:v>
      </x:c>
      <x:c r="D5" s="10" t="str">
        <x:v>DP tín dụng KQKD</x:v>
      </x:c>
      <x:c r="E5" s="10" t="str">
        <x:v>LNTT</x:v>
      </x:c>
      <x:c r="F5" s="10" t="str">
        <x:v>Kiểm tra PPOP–DP–LNTT</x:v>
      </x:c>
      <x:c r="G5" s="10" t="str">
        <x:v>Tình trạng</x:v>
      </x:c>
      <x:c r="H5" s="10" t="str">
        <x:v>Nguồn chính</x:v>
      </x:c>
      <x:c r="I5" s="10" t="str">
        <x:v>Trang PDF</x:v>
      </x:c>
      <x:c r="J5" s="10" t="str">
        <x:v>Cách lấy số</x:v>
      </x:c>
      <x:c r="K5" s="10" t="str">
        <x:v>Nguồn bổ sung</x:v>
      </x:c>
    </x:row>
    <x:row r="6" ht="44" customHeight="1">
      <x:c r="A6" s="11" t="str">
        <x:v>VCB</x:v>
      </x:c>
      <x:c r="B6" s="11" t="str">
        <x:v>2025Q3</x:v>
      </x:c>
      <x:c r="C6" s="16" t="n">
        <x:v>12014692</x:v>
      </x:c>
      <x:c r="D6" s="16" t="n">
        <x:v>775587</x:v>
      </x:c>
      <x:c r="E6" s="16" t="n">
        <x:v>11239105</x:v>
      </x:c>
      <x:c r="F6" s="18" t="n">
        <x:f>IF(COUNT(C6:E6)=3,C6-D6-E6,"Thiếu")</x:f>
        <x:v>0</x:v>
      </x:c>
      <x:c r="G6" s="22" t="str">
        <x:v>Thực tế công bố</x:v>
      </x:c>
      <x:c r="H6" s="22" t="str">
        <x:v>S01</x:v>
      </x:c>
      <x:c r="I6" s="22" t="str">
        <x:v>8</x:v>
      </x:c>
      <x:c r="J6" s="22" t="str">
        <x:v>Số riêng quý trên BCTC</x:v>
      </x:c>
      <x:c r="K6" s="22"/>
    </x:row>
    <x:row r="7" ht="44" customHeight="1">
      <x:c r="A7" s="1" t="str">
        <x:v>VCB</x:v>
      </x:c>
      <x:c r="B7" s="1" t="str">
        <x:v>2025Q4</x:v>
      </x:c>
      <x:c r="C7" s="20" t="n">
        <x:f>B44-E44</x:f>
        <x:v>11741337</x:v>
      </x:c>
      <x:c r="D7" s="20" t="n">
        <x:f>C44-F44</x:f>
        <x:v>854653</x:v>
      </x:c>
      <x:c r="E7" s="20" t="n">
        <x:f>D44-G44</x:f>
        <x:v>10886684</x:v>
      </x:c>
      <x:c r="F7" s="20" t="n">
        <x:f>IF(COUNT(C7:E7)=3,C7-D7-E7,"Thiếu")</x:f>
        <x:v>0</x:v>
      </x:c>
      <x:c r="G7" s="23" t="str">
        <x:v>Thực tế công bố</x:v>
      </x:c>
      <x:c r="H7" s="23" t="str">
        <x:v>S25</x:v>
      </x:c>
      <x:c r="I7" s="23" t="str">
        <x:v>12; trừ 9T/2025 PDF 8</x:v>
      </x:c>
      <x:c r="J7" s="23" t="str">
        <x:v>Cả năm trừ 9 tháng; gồm chênh lệch kiểm toán (nếu có)</x:v>
      </x:c>
      <x:c r="K7" s="23" t="str">
        <x:v>S01</x:v>
      </x:c>
    </x:row>
    <x:row r="8" ht="44" customHeight="1">
      <x:c r="A8" s="11" t="str">
        <x:v>VCB</x:v>
      </x:c>
      <x:c r="B8" s="11" t="str">
        <x:v>2026Q1</x:v>
      </x:c>
      <x:c r="C8" s="16" t="n">
        <x:v>14295755</x:v>
      </x:c>
      <x:c r="D8" s="16" t="n">
        <x:v>2493102</x:v>
      </x:c>
      <x:c r="E8" s="16" t="n">
        <x:v>11802653</x:v>
      </x:c>
      <x:c r="F8" s="18" t="n">
        <x:f>IF(COUNT(C8:E8)=3,C8-D8-E8,"Thiếu")</x:f>
        <x:v>0</x:v>
      </x:c>
      <x:c r="G8" s="22" t="str">
        <x:v>Thực tế công bố</x:v>
      </x:c>
      <x:c r="H8" s="22" t="str">
        <x:v>S03</x:v>
      </x:c>
      <x:c r="I8" s="22" t="str">
        <x:v>7</x:v>
      </x:c>
      <x:c r="J8" s="22" t="str">
        <x:v>Số riêng quý trên BCTC</x:v>
      </x:c>
      <x:c r="K8" s="22"/>
    </x:row>
    <x:row r="9" ht="44" customHeight="1">
      <x:c r="A9" s="1" t="str">
        <x:v>VCB</x:v>
      </x:c>
      <x:c r="B9" s="1" t="str">
        <x:v>2026Q2</x:v>
      </x:c>
      <x:c r="C9" s="20" t="n">
        <x:f>'H1_2026'!B6-C8</x:f>
        <x:v>17922350</x:v>
      </x:c>
      <x:c r="D9" s="20" t="n">
        <x:f>'H1_2026'!C6-D8</x:f>
        <x:v>502625</x:v>
      </x:c>
      <x:c r="E9" s="20" t="n">
        <x:f>'H1_2026'!D6-E8</x:f>
        <x:v>17419725</x:v>
      </x:c>
      <x:c r="F9" s="20" t="n">
        <x:f>IF(COUNT(C9:E9)=3,C9-D9-E9,"Thiếu")</x:f>
        <x:v>0</x:v>
      </x:c>
      <x:c r="G9" s="23" t="str">
        <x:v>Thực tế công bố</x:v>
      </x:c>
      <x:c r="H9" s="23" t="str">
        <x:v>S02</x:v>
      </x:c>
      <x:c r="I9" s="23" t="str">
        <x:v>12; H1 soát xét trừ Q1 công bố</x:v>
      </x:c>
      <x:c r="J9" s="23" t="str">
        <x:v>H1 soát xét trừ Q1 đã công bố; chênh lệch soát xét (nếu có) nằm trong số suy ra</x:v>
      </x:c>
      <x:c r="K9" s="23" t="str">
        <x:v>S03</x:v>
      </x:c>
    </x:row>
    <x:row r="10" ht="44" customHeight="1">
      <x:c r="A10" s="11" t="str">
        <x:v>BID</x:v>
      </x:c>
      <x:c r="B10" s="11" t="str">
        <x:v>2025Q3</x:v>
      </x:c>
      <x:c r="C10" s="16" t="n">
        <x:v>13779661</x:v>
      </x:c>
      <x:c r="D10" s="16" t="n">
        <x:v>6185885</x:v>
      </x:c>
      <x:c r="E10" s="16" t="n">
        <x:v>7593776</x:v>
      </x:c>
      <x:c r="F10" s="18" t="n">
        <x:f>IF(COUNT(C10:E10)=3,C10-D10-E10,"Thiếu")</x:f>
        <x:v>0</x:v>
      </x:c>
      <x:c r="G10" s="22" t="str">
        <x:v>Thực tế công bố</x:v>
      </x:c>
      <x:c r="H10" s="22" t="str">
        <x:v>S04</x:v>
      </x:c>
      <x:c r="I10" s="22" t="str">
        <x:v>7</x:v>
      </x:c>
      <x:c r="J10" s="22" t="str">
        <x:v>Số riêng quý trên BCTC</x:v>
      </x:c>
      <x:c r="K10" s="22"/>
    </x:row>
    <x:row r="11" ht="44" customHeight="1">
      <x:c r="A11" s="1" t="str">
        <x:v>BID</x:v>
      </x:c>
      <x:c r="B11" s="1" t="str">
        <x:v>2025Q4</x:v>
      </x:c>
      <x:c r="C11" s="13" t="str">
        <x:v>Chưa tiếp cận</x:v>
      </x:c>
      <x:c r="D11" s="13" t="str">
        <x:v>Chưa tiếp cận</x:v>
      </x:c>
      <x:c r="E11" s="13" t="str">
        <x:v>Chưa tiếp cận</x:v>
      </x:c>
      <x:c r="F11" s="20" t="str">
        <x:f>IF(COUNT(C11:E11)=3,C11-D11-E11,"Thiếu")</x:f>
        <x:v>Thiếu</x:v>
      </x:c>
      <x:c r="G11" s="23" t="str">
        <x:v>Thiếu dữ liệu</x:v>
      </x:c>
      <x:c r="H11" s="23" t="str">
        <x:v>Chưa tiếp cận</x:v>
      </x:c>
      <x:c r="I11" s="23" t="str">
        <x:v>Chưa tiếp cận được đầy đủ PPOP/dự phòng FY2025</x:v>
      </x:c>
      <x:c r="J11" s="23" t="str">
        <x:v>Không tự điền</x:v>
      </x:c>
      <x:c r="K11" s="23"/>
    </x:row>
    <x:row r="12" ht="44" customHeight="1">
      <x:c r="A12" s="11" t="str">
        <x:v>BID</x:v>
      </x:c>
      <x:c r="B12" s="11" t="str">
        <x:v>2026Q1</x:v>
      </x:c>
      <x:c r="C12" s="16" t="n">
        <x:v>14069589</x:v>
      </x:c>
      <x:c r="D12" s="16" t="n">
        <x:v>5497973</x:v>
      </x:c>
      <x:c r="E12" s="16" t="n">
        <x:v>8571616</x:v>
      </x:c>
      <x:c r="F12" s="18" t="n">
        <x:f>IF(COUNT(C12:E12)=3,C12-D12-E12,"Thiếu")</x:f>
        <x:v>0</x:v>
      </x:c>
      <x:c r="G12" s="22" t="str">
        <x:v>Thực tế công bố</x:v>
      </x:c>
      <x:c r="H12" s="22" t="str">
        <x:v>S06</x:v>
      </x:c>
      <x:c r="I12" s="22" t="str">
        <x:v>7</x:v>
      </x:c>
      <x:c r="J12" s="22" t="str">
        <x:v>Số riêng quý trên BCTC</x:v>
      </x:c>
      <x:c r="K12" s="22"/>
    </x:row>
    <x:row r="13" ht="44" customHeight="1">
      <x:c r="A13" s="1" t="str">
        <x:v>BID</x:v>
      </x:c>
      <x:c r="B13" s="1" t="str">
        <x:v>2026Q2</x:v>
      </x:c>
      <x:c r="C13" s="20" t="n">
        <x:f>'H1_2026'!B7-C12</x:f>
        <x:v>16153261</x:v>
      </x:c>
      <x:c r="D13" s="20" t="n">
        <x:f>'H1_2026'!C7-D12</x:f>
        <x:v>5820288</x:v>
      </x:c>
      <x:c r="E13" s="20" t="n">
        <x:f>'H1_2026'!D7-E12</x:f>
        <x:v>10332973</x:v>
      </x:c>
      <x:c r="F13" s="20" t="n">
        <x:f>IF(COUNT(C13:E13)=3,C13-D13-E13,"Thiếu")</x:f>
        <x:v>0</x:v>
      </x:c>
      <x:c r="G13" s="23" t="str">
        <x:v>Thực tế công bố</x:v>
      </x:c>
      <x:c r="H13" s="23" t="str">
        <x:v>S05</x:v>
      </x:c>
      <x:c r="I13" s="23" t="str">
        <x:v>11; H1 soát xét trừ Q1 công bố</x:v>
      </x:c>
      <x:c r="J13" s="23" t="str">
        <x:v>H1 soát xét trừ Q1 đã công bố; chênh lệch soát xét (nếu có) nằm trong số suy ra</x:v>
      </x:c>
      <x:c r="K13" s="23" t="str">
        <x:v>S06</x:v>
      </x:c>
    </x:row>
    <x:row r="14" ht="44" customHeight="1">
      <x:c r="A14" s="11" t="str">
        <x:v>CTG</x:v>
      </x:c>
      <x:c r="B14" s="11" t="str">
        <x:v>2025Q3</x:v>
      </x:c>
      <x:c r="C14" s="16" t="n">
        <x:v>16477799</x:v>
      </x:c>
      <x:c r="D14" s="16" t="n">
        <x:v>5863409</x:v>
      </x:c>
      <x:c r="E14" s="16" t="n">
        <x:v>10614390</x:v>
      </x:c>
      <x:c r="F14" s="18" t="n">
        <x:f>IF(COUNT(C14:E14)=3,C14-D14-E14,"Thiếu")</x:f>
        <x:v>0</x:v>
      </x:c>
      <x:c r="G14" s="22" t="str">
        <x:v>Thực tế công bố</x:v>
      </x:c>
      <x:c r="H14" s="22" t="str">
        <x:v>S07</x:v>
      </x:c>
      <x:c r="I14" s="22" t="str">
        <x:v>6</x:v>
      </x:c>
      <x:c r="J14" s="22" t="str">
        <x:v>Số riêng quý trên BCTC</x:v>
      </x:c>
      <x:c r="K14" s="22"/>
    </x:row>
    <x:row r="15" ht="44" customHeight="1">
      <x:c r="A15" s="1" t="str">
        <x:v>CTG</x:v>
      </x:c>
      <x:c r="B15" s="1" t="str">
        <x:v>2025Q4</x:v>
      </x:c>
      <x:c r="C15" s="17" t="n">
        <x:v>14262131</x:v>
      </x:c>
      <x:c r="D15" s="17" t="n">
        <x:v>350917</x:v>
      </x:c>
      <x:c r="E15" s="17" t="n">
        <x:v>13911214</x:v>
      </x:c>
      <x:c r="F15" s="20" t="n">
        <x:f>IF(COUNT(C15:E15)=3,C15-D15-E15,"Thiếu")</x:f>
        <x:v>0</x:v>
      </x:c>
      <x:c r="G15" s="23" t="str">
        <x:v>Thực tế công bố</x:v>
      </x:c>
      <x:c r="H15" s="23" t="str">
        <x:v>S26</x:v>
      </x:c>
      <x:c r="I15" s="23" t="str">
        <x:v>6</x:v>
      </x:c>
      <x:c r="J15" s="23" t="str">
        <x:v>Số riêng quý trên BCTC</x:v>
      </x:c>
      <x:c r="K15" s="23"/>
    </x:row>
    <x:row r="16" ht="44" customHeight="1">
      <x:c r="A16" s="11" t="str">
        <x:v>CTG</x:v>
      </x:c>
      <x:c r="B16" s="11" t="str">
        <x:v>2026Q1</x:v>
      </x:c>
      <x:c r="C16" s="16" t="n">
        <x:v>18840291</x:v>
      </x:c>
      <x:c r="D16" s="16" t="n">
        <x:v>7700931</x:v>
      </x:c>
      <x:c r="E16" s="16" t="n">
        <x:v>11139360</x:v>
      </x:c>
      <x:c r="F16" s="18" t="n">
        <x:f>IF(COUNT(C16:E16)=3,C16-D16-E16,"Thiếu")</x:f>
        <x:v>0</x:v>
      </x:c>
      <x:c r="G16" s="22" t="str">
        <x:v>Thực tế công bố</x:v>
      </x:c>
      <x:c r="H16" s="22" t="str">
        <x:v>S09</x:v>
      </x:c>
      <x:c r="I16" s="22" t="str">
        <x:v>6</x:v>
      </x:c>
      <x:c r="J16" s="22" t="str">
        <x:v>Số riêng quý trên BCTC</x:v>
      </x:c>
      <x:c r="K16" s="22"/>
    </x:row>
    <x:row r="17" ht="44" customHeight="1">
      <x:c r="A17" s="1" t="str">
        <x:v>CTG</x:v>
      </x:c>
      <x:c r="B17" s="1" t="str">
        <x:v>2026Q2</x:v>
      </x:c>
      <x:c r="C17" s="20" t="n">
        <x:f>'H1_2026'!B8-C16</x:f>
        <x:v>20029027</x:v>
      </x:c>
      <x:c r="D17" s="20" t="n">
        <x:f>'H1_2026'!C8-D16</x:f>
        <x:v>5300282</x:v>
      </x:c>
      <x:c r="E17" s="20" t="n">
        <x:f>'H1_2026'!D8-E16</x:f>
        <x:v>14728745</x:v>
      </x:c>
      <x:c r="F17" s="20" t="n">
        <x:f>IF(COUNT(C17:E17)=3,C17-D17-E17,"Thiếu")</x:f>
        <x:v>0</x:v>
      </x:c>
      <x:c r="G17" s="23" t="str">
        <x:v>Thực tế công bố</x:v>
      </x:c>
      <x:c r="H17" s="23" t="str">
        <x:v>S08</x:v>
      </x:c>
      <x:c r="I17" s="23" t="str">
        <x:v>10; H1 soát xét trừ Q1 công bố</x:v>
      </x:c>
      <x:c r="J17" s="23" t="str">
        <x:v>H1 soát xét trừ Q1 đã công bố; chênh lệch soát xét (nếu có) nằm trong số suy ra</x:v>
      </x:c>
      <x:c r="K17" s="23" t="str">
        <x:v>S09</x:v>
      </x:c>
    </x:row>
    <x:row r="18" ht="44" customHeight="1">
      <x:c r="A18" s="11" t="str">
        <x:v>ACB</x:v>
      </x:c>
      <x:c r="B18" s="11" t="str">
        <x:v>2025Q3</x:v>
      </x:c>
      <x:c r="C18" s="16" t="n">
        <x:v>5670732</x:v>
      </x:c>
      <x:c r="D18" s="16" t="n">
        <x:v>288936</x:v>
      </x:c>
      <x:c r="E18" s="16" t="n">
        <x:v>5381796</x:v>
      </x:c>
      <x:c r="F18" s="18" t="n">
        <x:f>IF(COUNT(C18:E18)=3,C18-D18-E18,"Thiếu")</x:f>
        <x:v>0</x:v>
      </x:c>
      <x:c r="G18" s="22" t="str">
        <x:v>Thực tế công bố</x:v>
      </x:c>
      <x:c r="H18" s="22" t="str">
        <x:v>S10</x:v>
      </x:c>
      <x:c r="I18" s="22" t="str">
        <x:v>6</x:v>
      </x:c>
      <x:c r="J18" s="22" t="str">
        <x:v>Số riêng quý trên BCTC</x:v>
      </x:c>
      <x:c r="K18" s="22"/>
    </x:row>
    <x:row r="19" ht="44" customHeight="1">
      <x:c r="A19" s="1" t="str">
        <x:v>ACB</x:v>
      </x:c>
      <x:c r="B19" s="1" t="str">
        <x:v>2025Q4</x:v>
      </x:c>
      <x:c r="C19" s="17" t="n">
        <x:v>5423672</x:v>
      </x:c>
      <x:c r="D19" s="17" t="n">
        <x:v>1956645</x:v>
      </x:c>
      <x:c r="E19" s="17" t="n">
        <x:v>3467027</x:v>
      </x:c>
      <x:c r="F19" s="20" t="n">
        <x:f>IF(COUNT(C19:E19)=3,C19-D19-E19,"Thiếu")</x:f>
        <x:v>0</x:v>
      </x:c>
      <x:c r="G19" s="23" t="str">
        <x:v>Thực tế công bố</x:v>
      </x:c>
      <x:c r="H19" s="23" t="str">
        <x:v>S27</x:v>
      </x:c>
      <x:c r="I19" s="23" t="str">
        <x:v>6; khớp FY kiểm toán</x:v>
      </x:c>
      <x:c r="J19" s="23" t="str">
        <x:v>Số riêng quý trên BCTC</x:v>
      </x:c>
      <x:c r="K19" s="23"/>
    </x:row>
    <x:row r="20" ht="44" customHeight="1">
      <x:c r="A20" s="11" t="str">
        <x:v>ACB</x:v>
      </x:c>
      <x:c r="B20" s="11" t="str">
        <x:v>2026Q1</x:v>
      </x:c>
      <x:c r="C20" s="16" t="n">
        <x:v>6054162</x:v>
      </x:c>
      <x:c r="D20" s="16" t="n">
        <x:v>686024</x:v>
      </x:c>
      <x:c r="E20" s="16" t="n">
        <x:v>5368138</x:v>
      </x:c>
      <x:c r="F20" s="18" t="n">
        <x:f>IF(COUNT(C20:E20)=3,C20-D20-E20,"Thiếu")</x:f>
        <x:v>0</x:v>
      </x:c>
      <x:c r="G20" s="22" t="str">
        <x:v>Thực tế công bố</x:v>
      </x:c>
      <x:c r="H20" s="22" t="str">
        <x:v>S12</x:v>
      </x:c>
      <x:c r="I20" s="22" t="str">
        <x:v>6</x:v>
      </x:c>
      <x:c r="J20" s="22" t="str">
        <x:v>Số riêng quý trên BCTC</x:v>
      </x:c>
      <x:c r="K20" s="22"/>
    </x:row>
    <x:row r="21" ht="44" customHeight="1">
      <x:c r="A21" s="1" t="str">
        <x:v>ACB</x:v>
      </x:c>
      <x:c r="B21" s="1" t="str">
        <x:v>2026Q2</x:v>
      </x:c>
      <x:c r="C21" s="20" t="n">
        <x:f>'H1_2026'!B9-C20</x:f>
        <x:v>6427073</x:v>
      </x:c>
      <x:c r="D21" s="20" t="n">
        <x:f>'H1_2026'!C9-D20</x:f>
        <x:v>1060172</x:v>
      </x:c>
      <x:c r="E21" s="20" t="n">
        <x:f>'H1_2026'!D9-E20</x:f>
        <x:v>5366901</x:v>
      </x:c>
      <x:c r="F21" s="20" t="n">
        <x:f>IF(COUNT(C21:E21)=3,C21-D21-E21,"Thiếu")</x:f>
        <x:v>0</x:v>
      </x:c>
      <x:c r="G21" s="23" t="str">
        <x:v>Thực tế công bố</x:v>
      </x:c>
      <x:c r="H21" s="23" t="str">
        <x:v>S11</x:v>
      </x:c>
      <x:c r="I21" s="23" t="str">
        <x:v>10; H1 soát xét trừ Q1 công bố</x:v>
      </x:c>
      <x:c r="J21" s="23" t="str">
        <x:v>H1 soát xét trừ Q1 đã công bố; chênh lệch soát xét (nếu có) nằm trong số suy ra</x:v>
      </x:c>
      <x:c r="K21" s="23" t="str">
        <x:v>S12</x:v>
      </x:c>
    </x:row>
    <x:row r="22" ht="44" customHeight="1">
      <x:c r="A22" s="11" t="str">
        <x:v>MBB</x:v>
      </x:c>
      <x:c r="B22" s="11" t="str">
        <x:v>2025Q3</x:v>
      </x:c>
      <x:c r="C22" s="16" t="n">
        <x:v>11051428</x:v>
      </x:c>
      <x:c r="D22" s="16" t="n">
        <x:v>3801508</x:v>
      </x:c>
      <x:c r="E22" s="16" t="n">
        <x:v>7249920</x:v>
      </x:c>
      <x:c r="F22" s="18" t="n">
        <x:f>IF(COUNT(C22:E22)=3,C22-D22-E22,"Thiếu")</x:f>
        <x:v>0</x:v>
      </x:c>
      <x:c r="G22" s="22" t="str">
        <x:v>Thực tế công bố</x:v>
      </x:c>
      <x:c r="H22" s="22" t="str">
        <x:v>S13</x:v>
      </x:c>
      <x:c r="I22" s="22" t="str">
        <x:v>6</x:v>
      </x:c>
      <x:c r="J22" s="22" t="str">
        <x:v>Số riêng quý trên BCTC</x:v>
      </x:c>
      <x:c r="K22" s="22"/>
    </x:row>
    <x:row r="23" ht="44" customHeight="1">
      <x:c r="A23" s="1" t="str">
        <x:v>MBB</x:v>
      </x:c>
      <x:c r="B23" s="1" t="str">
        <x:v>2025Q4</x:v>
      </x:c>
      <x:c r="C23" s="20" t="n">
        <x:f>B45-E45</x:f>
        <x:v>13298487</x:v>
      </x:c>
      <x:c r="D23" s="20" t="n">
        <x:f>C45-F45</x:f>
        <x:v>2169365</x:v>
      </x:c>
      <x:c r="E23" s="20" t="n">
        <x:f>D45-G45</x:f>
        <x:v>11129122</x:v>
      </x:c>
      <x:c r="F23" s="20" t="n">
        <x:f>IF(COUNT(C23:E23)=3,C23-D23-E23,"Thiếu")</x:f>
        <x:v>0</x:v>
      </x:c>
      <x:c r="G23" s="23" t="str">
        <x:v>Thực tế công bố</x:v>
      </x:c>
      <x:c r="H23" s="23" t="str">
        <x:v>S28</x:v>
      </x:c>
      <x:c r="I23" s="23" t="str">
        <x:v>6; FY trừ 9T/2025</x:v>
      </x:c>
      <x:c r="J23" s="23" t="str">
        <x:v>Cả năm trừ 9 tháng; gồm chênh lệch kiểm toán (nếu có)</x:v>
      </x:c>
      <x:c r="K23" s="23" t="str">
        <x:v>S13</x:v>
      </x:c>
    </x:row>
    <x:row r="24" ht="44" customHeight="1">
      <x:c r="A24" s="11" t="str">
        <x:v>MBB</x:v>
      </x:c>
      <x:c r="B24" s="11" t="str">
        <x:v>2026Q1</x:v>
      </x:c>
      <x:c r="C24" s="16" t="n">
        <x:v>13083204</x:v>
      </x:c>
      <x:c r="D24" s="16" t="n">
        <x:v>3454818</x:v>
      </x:c>
      <x:c r="E24" s="16" t="n">
        <x:v>9628386</x:v>
      </x:c>
      <x:c r="F24" s="18" t="n">
        <x:f>IF(COUNT(C24:E24)=3,C24-D24-E24,"Thiếu")</x:f>
        <x:v>0</x:v>
      </x:c>
      <x:c r="G24" s="22" t="str">
        <x:v>Thực tế công bố</x:v>
      </x:c>
      <x:c r="H24" s="22" t="str">
        <x:v>S15</x:v>
      </x:c>
      <x:c r="I24" s="22" t="str">
        <x:v>6</x:v>
      </x:c>
      <x:c r="J24" s="22" t="str">
        <x:v>Số riêng quý trên BCTC</x:v>
      </x:c>
      <x:c r="K24" s="22"/>
    </x:row>
    <x:row r="25" ht="44" customHeight="1">
      <x:c r="A25" s="1" t="str">
        <x:v>MBB</x:v>
      </x:c>
      <x:c r="B25" s="1" t="str">
        <x:v>2026Q2</x:v>
      </x:c>
      <x:c r="C25" s="20" t="n">
        <x:f>'H1_2026'!B10-C24</x:f>
        <x:v>14806955</x:v>
      </x:c>
      <x:c r="D25" s="20" t="n">
        <x:f>'H1_2026'!C10-D24</x:f>
        <x:v>4247083</x:v>
      </x:c>
      <x:c r="E25" s="20" t="n">
        <x:f>'H1_2026'!D10-E24</x:f>
        <x:v>10559872</x:v>
      </x:c>
      <x:c r="F25" s="20" t="n">
        <x:f>IF(COUNT(C25:E25)=3,C25-D25-E25,"Thiếu")</x:f>
        <x:v>0</x:v>
      </x:c>
      <x:c r="G25" s="23" t="str">
        <x:v>Thực tế công bố</x:v>
      </x:c>
      <x:c r="H25" s="23" t="str">
        <x:v>S14</x:v>
      </x:c>
      <x:c r="I25" s="23" t="str">
        <x:v>13; H1 soát xét trừ Q1 công bố</x:v>
      </x:c>
      <x:c r="J25" s="23" t="str">
        <x:v>H1 soát xét trừ Q1 đã công bố; chênh lệch soát xét (nếu có) nằm trong số suy ra</x:v>
      </x:c>
      <x:c r="K25" s="23" t="str">
        <x:v>S15</x:v>
      </x:c>
    </x:row>
    <x:row r="26" ht="44" customHeight="1">
      <x:c r="A26" s="11" t="str">
        <x:v>TCB</x:v>
      </x:c>
      <x:c r="B26" s="11" t="str">
        <x:v>2025Q3</x:v>
      </x:c>
      <x:c r="C26" s="16" t="n">
        <x:v>9749272</x:v>
      </x:c>
      <x:c r="D26" s="16" t="n">
        <x:v>1499256</x:v>
      </x:c>
      <x:c r="E26" s="16" t="n">
        <x:v>8250016</x:v>
      </x:c>
      <x:c r="F26" s="18" t="n">
        <x:f>IF(COUNT(C26:E26)=3,C26-D26-E26,"Thiếu")</x:f>
        <x:v>0</x:v>
      </x:c>
      <x:c r="G26" s="22" t="str">
        <x:v>Thực tế công bố</x:v>
      </x:c>
      <x:c r="H26" s="22" t="str">
        <x:v>S16</x:v>
      </x:c>
      <x:c r="I26" s="22" t="str">
        <x:v>8</x:v>
      </x:c>
      <x:c r="J26" s="22" t="str">
        <x:v>Số riêng quý trên BCTC</x:v>
      </x:c>
      <x:c r="K26" s="22"/>
    </x:row>
    <x:row r="27" ht="44" customHeight="1">
      <x:c r="A27" s="1" t="str">
        <x:v>TCB</x:v>
      </x:c>
      <x:c r="B27" s="1" t="str">
        <x:v>2025Q4</x:v>
      </x:c>
      <x:c r="C27" s="17" t="n">
        <x:v>9970798</x:v>
      </x:c>
      <x:c r="D27" s="17" t="n">
        <x:v>817564</x:v>
      </x:c>
      <x:c r="E27" s="17" t="n">
        <x:v>9153234</x:v>
      </x:c>
      <x:c r="F27" s="20" t="n">
        <x:f>IF(COUNT(C27:E27)=3,C27-D27-E27,"Thiếu")</x:f>
        <x:v>0</x:v>
      </x:c>
      <x:c r="G27" s="23" t="str">
        <x:v>Thực tế công bố</x:v>
      </x:c>
      <x:c r="H27" s="23" t="str">
        <x:v>S29</x:v>
      </x:c>
      <x:c r="I27" s="23" t="str">
        <x:v>8</x:v>
      </x:c>
      <x:c r="J27" s="23" t="str">
        <x:v>Số riêng quý trên BCTC</x:v>
      </x:c>
      <x:c r="K27" s="23"/>
    </x:row>
    <x:row r="28" ht="44" customHeight="1">
      <x:c r="A28" s="11" t="str">
        <x:v>TCB</x:v>
      </x:c>
      <x:c r="B28" s="11" t="str">
        <x:v>2026Q1</x:v>
      </x:c>
      <x:c r="C28" s="16" t="n">
        <x:v>9805262</x:v>
      </x:c>
      <x:c r="D28" s="16" t="n">
        <x:v>935292</x:v>
      </x:c>
      <x:c r="E28" s="16" t="n">
        <x:v>8869970</x:v>
      </x:c>
      <x:c r="F28" s="18" t="n">
        <x:f>IF(COUNT(C28:E28)=3,C28-D28-E28,"Thiếu")</x:f>
        <x:v>0</x:v>
      </x:c>
      <x:c r="G28" s="22" t="str">
        <x:v>Thực tế công bố</x:v>
      </x:c>
      <x:c r="H28" s="22" t="str">
        <x:v>S18</x:v>
      </x:c>
      <x:c r="I28" s="22" t="str">
        <x:v>8</x:v>
      </x:c>
      <x:c r="J28" s="22" t="str">
        <x:v>Số riêng quý trên BCTC</x:v>
      </x:c>
      <x:c r="K28" s="22"/>
    </x:row>
    <x:row r="29" ht="44" customHeight="1">
      <x:c r="A29" s="1" t="str">
        <x:v>TCB</x:v>
      </x:c>
      <x:c r="B29" s="1" t="str">
        <x:v>2026Q2</x:v>
      </x:c>
      <x:c r="C29" s="20" t="n">
        <x:f>'H1_2026'!B11-C28</x:f>
        <x:v>10321654</x:v>
      </x:c>
      <x:c r="D29" s="20" t="n">
        <x:f>'H1_2026'!C11-D28</x:f>
        <x:v>651638</x:v>
      </x:c>
      <x:c r="E29" s="20" t="n">
        <x:f>'H1_2026'!D11-E28</x:f>
        <x:v>9670016</x:v>
      </x:c>
      <x:c r="F29" s="20" t="n">
        <x:f>IF(COUNT(C29:E29)=3,C29-D29-E29,"Thiếu")</x:f>
        <x:v>0</x:v>
      </x:c>
      <x:c r="G29" s="23" t="str">
        <x:v>Thực tế công bố</x:v>
      </x:c>
      <x:c r="H29" s="23" t="str">
        <x:v>S17</x:v>
      </x:c>
      <x:c r="I29" s="23" t="str">
        <x:v>11; H1 soát xét trừ Q1 công bố</x:v>
      </x:c>
      <x:c r="J29" s="23" t="str">
        <x:v>H1 soát xét trừ Q1 đã công bố; chênh lệch soát xét (nếu có) nằm trong số suy ra</x:v>
      </x:c>
      <x:c r="K29" s="23" t="str">
        <x:v>S18</x:v>
      </x:c>
    </x:row>
    <x:row r="30" ht="44" customHeight="1">
      <x:c r="A30" s="11" t="str">
        <x:v>VPB</x:v>
      </x:c>
      <x:c r="B30" s="11" t="str">
        <x:v>2025Q3</x:v>
      </x:c>
      <x:c r="C30" s="16" t="n">
        <x:v>15709806</x:v>
      </x:c>
      <x:c r="D30" s="16" t="n">
        <x:v>6543509</x:v>
      </x:c>
      <x:c r="E30" s="16" t="n">
        <x:v>9166297</x:v>
      </x:c>
      <x:c r="F30" s="18" t="n">
        <x:f>IF(COUNT(C30:E30)=3,C30-D30-E30,"Thiếu")</x:f>
        <x:v>0</x:v>
      </x:c>
      <x:c r="G30" s="22" t="str">
        <x:v>Thực tế công bố</x:v>
      </x:c>
      <x:c r="H30" s="22" t="str">
        <x:v>S19</x:v>
      </x:c>
      <x:c r="I30" s="22" t="str">
        <x:v>8</x:v>
      </x:c>
      <x:c r="J30" s="22" t="str">
        <x:v>Số riêng quý trên BCTC</x:v>
      </x:c>
      <x:c r="K30" s="22"/>
    </x:row>
    <x:row r="31" ht="44" customHeight="1">
      <x:c r="A31" s="1" t="str">
        <x:v>VPB</x:v>
      </x:c>
      <x:c r="B31" s="1" t="str">
        <x:v>2025Q4</x:v>
      </x:c>
      <x:c r="C31" s="20" t="n">
        <x:f>B46-E46</x:f>
        <x:v>16491301</x:v>
      </x:c>
      <x:c r="D31" s="20" t="n">
        <x:f>C46-F46</x:f>
        <x:v>6262056</x:v>
      </x:c>
      <x:c r="E31" s="20" t="n">
        <x:f>D46-G46</x:f>
        <x:v>10229245</x:v>
      </x:c>
      <x:c r="F31" s="20" t="n">
        <x:f>IF(COUNT(C31:E31)=3,C31-D31-E31,"Thiếu")</x:f>
        <x:v>0</x:v>
      </x:c>
      <x:c r="G31" s="23" t="str">
        <x:v>Thực tế công bố</x:v>
      </x:c>
      <x:c r="H31" s="23" t="str">
        <x:v>S30</x:v>
      </x:c>
      <x:c r="I31" s="23" t="str">
        <x:v>12; trừ 9T/2025 PDF 8</x:v>
      </x:c>
      <x:c r="J31" s="23" t="str">
        <x:v>Cả năm trừ 9 tháng; gồm chênh lệch kiểm toán (nếu có)</x:v>
      </x:c>
      <x:c r="K31" s="23" t="str">
        <x:v>S19</x:v>
      </x:c>
    </x:row>
    <x:row r="32" ht="44" customHeight="1">
      <x:c r="A32" s="11" t="str">
        <x:v>VPB</x:v>
      </x:c>
      <x:c r="B32" s="11" t="str">
        <x:v>2026Q1</x:v>
      </x:c>
      <x:c r="C32" s="16" t="n">
        <x:v>15589880</x:v>
      </x:c>
      <x:c r="D32" s="16" t="n">
        <x:v>7669094</x:v>
      </x:c>
      <x:c r="E32" s="16" t="n">
        <x:v>7920786</x:v>
      </x:c>
      <x:c r="F32" s="18" t="n">
        <x:f>IF(COUNT(C32:E32)=3,C32-D32-E32,"Thiếu")</x:f>
        <x:v>0</x:v>
      </x:c>
      <x:c r="G32" s="22" t="str">
        <x:v>Thực tế công bố</x:v>
      </x:c>
      <x:c r="H32" s="22" t="str">
        <x:v>S21</x:v>
      </x:c>
      <x:c r="I32" s="22" t="str">
        <x:v>8</x:v>
      </x:c>
      <x:c r="J32" s="22" t="str">
        <x:v>Số riêng quý trên BCTC</x:v>
      </x:c>
      <x:c r="K32" s="22"/>
    </x:row>
    <x:row r="33" ht="44" customHeight="1">
      <x:c r="A33" s="1" t="str">
        <x:v>VPB</x:v>
      </x:c>
      <x:c r="B33" s="1" t="str">
        <x:v>2026Q2</x:v>
      </x:c>
      <x:c r="C33" s="20" t="n">
        <x:f>'H1_2026'!B12-C32</x:f>
        <x:v>18869554</x:v>
      </x:c>
      <x:c r="D33" s="20" t="n">
        <x:f>'H1_2026'!C12-D32</x:f>
        <x:v>7910375</x:v>
      </x:c>
      <x:c r="E33" s="20" t="n">
        <x:f>'H1_2026'!D12-E32</x:f>
        <x:v>10959179</x:v>
      </x:c>
      <x:c r="F33" s="20" t="n">
        <x:f>IF(COUNT(C33:E33)=3,C33-D33-E33,"Thiếu")</x:f>
        <x:v>0</x:v>
      </x:c>
      <x:c r="G33" s="23" t="str">
        <x:v>Thực tế công bố</x:v>
      </x:c>
      <x:c r="H33" s="23" t="str">
        <x:v>S20</x:v>
      </x:c>
      <x:c r="I33" s="23" t="str">
        <x:v>10–11; H1 soát xét trừ Q1 công bố</x:v>
      </x:c>
      <x:c r="J33" s="23" t="str">
        <x:v>H1 soát xét trừ Q1 đã công bố; chênh lệch soát xét (nếu có) nằm trong số suy ra</x:v>
      </x:c>
      <x:c r="K33" s="23" t="str">
        <x:v>S21</x:v>
      </x:c>
    </x:row>
    <x:row r="34" ht="44" customHeight="1">
      <x:c r="A34" s="11" t="str">
        <x:v>HDB</x:v>
      </x:c>
      <x:c r="B34" s="11" t="str">
        <x:v>2025Q3</x:v>
      </x:c>
      <x:c r="C34" s="16" t="n">
        <x:v>7028502</x:v>
      </x:c>
      <x:c r="D34" s="16" t="n">
        <x:v>2294002</x:v>
      </x:c>
      <x:c r="E34" s="16" t="n">
        <x:v>4734500</x:v>
      </x:c>
      <x:c r="F34" s="18" t="n">
        <x:f>IF(COUNT(C34:E34)=3,C34-D34-E34,"Thiếu")</x:f>
        <x:v>0</x:v>
      </x:c>
      <x:c r="G34" s="22" t="str">
        <x:v>Thực tế công bố</x:v>
      </x:c>
      <x:c r="H34" s="22" t="str">
        <x:v>S22</x:v>
      </x:c>
      <x:c r="I34" s="22" t="str">
        <x:v>7</x:v>
      </x:c>
      <x:c r="J34" s="22" t="str">
        <x:v>Số riêng quý trên BCTC</x:v>
      </x:c>
      <x:c r="K34" s="22"/>
    </x:row>
    <x:row r="35" ht="44" customHeight="1">
      <x:c r="A35" s="1" t="str">
        <x:v>HDB</x:v>
      </x:c>
      <x:c r="B35" s="1" t="str">
        <x:v>2025Q4</x:v>
      </x:c>
      <x:c r="C35" s="20" t="n">
        <x:f>B47-E47</x:f>
        <x:v>8532495</x:v>
      </x:c>
      <x:c r="D35" s="20" t="n">
        <x:f>C47-F47</x:f>
        <x:v>1988525</x:v>
      </x:c>
      <x:c r="E35" s="20" t="n">
        <x:f>D47-G47</x:f>
        <x:v>6543970</x:v>
      </x:c>
      <x:c r="F35" s="20" t="n">
        <x:f>IF(COUNT(C35:E35)=3,C35-D35-E35,"Thiếu")</x:f>
        <x:v>0</x:v>
      </x:c>
      <x:c r="G35" s="23" t="str">
        <x:v>Thực tế công bố</x:v>
      </x:c>
      <x:c r="H35" s="23" t="str">
        <x:v>S31</x:v>
      </x:c>
      <x:c r="I35" s="23" t="str">
        <x:v>10; trừ 9T/2025 PDF 7</x:v>
      </x:c>
      <x:c r="J35" s="23" t="str">
        <x:v>Cả năm trừ 9 tháng; gồm chênh lệch kiểm toán (nếu có)</x:v>
      </x:c>
      <x:c r="K35" s="23" t="str">
        <x:v>S22</x:v>
      </x:c>
    </x:row>
    <x:row r="36" ht="44" customHeight="1">
      <x:c r="A36" s="11" t="str">
        <x:v>HDB</x:v>
      </x:c>
      <x:c r="B36" s="11" t="str">
        <x:v>2026Q1</x:v>
      </x:c>
      <x:c r="C36" s="16" t="n">
        <x:v>7365827</x:v>
      </x:c>
      <x:c r="D36" s="16" t="n">
        <x:v>1258493</x:v>
      </x:c>
      <x:c r="E36" s="16" t="n">
        <x:v>6107334</x:v>
      </x:c>
      <x:c r="F36" s="18" t="n">
        <x:f>IF(COUNT(C36:E36)=3,C36-D36-E36,"Thiếu")</x:f>
        <x:v>0</x:v>
      </x:c>
      <x:c r="G36" s="22" t="str">
        <x:v>Thực tế công bố</x:v>
      </x:c>
      <x:c r="H36" s="22" t="str">
        <x:v>S24</x:v>
      </x:c>
      <x:c r="I36" s="22" t="str">
        <x:v>6</x:v>
      </x:c>
      <x:c r="J36" s="22" t="str">
        <x:v>Số riêng quý trên BCTC</x:v>
      </x:c>
      <x:c r="K36" s="22"/>
    </x:row>
    <x:row r="37" ht="44" customHeight="1">
      <x:c r="A37" s="1" t="str">
        <x:v>HDB</x:v>
      </x:c>
      <x:c r="B37" s="1" t="str">
        <x:v>2026Q2</x:v>
      </x:c>
      <x:c r="C37" s="20" t="n">
        <x:f>'H1_2026'!B13-C36</x:f>
        <x:v>9649843</x:v>
      </x:c>
      <x:c r="D37" s="20" t="n">
        <x:f>'H1_2026'!C13-D36</x:f>
        <x:v>2569520</x:v>
      </x:c>
      <x:c r="E37" s="20" t="n">
        <x:f>'H1_2026'!D13-E36</x:f>
        <x:v>7080323</x:v>
      </x:c>
      <x:c r="F37" s="20" t="n">
        <x:f>IF(COUNT(C37:E37)=3,C37-D37-E37,"Thiếu")</x:f>
        <x:v>0</x:v>
      </x:c>
      <x:c r="G37" s="23" t="str">
        <x:v>Thực tế công bố</x:v>
      </x:c>
      <x:c r="H37" s="23" t="str">
        <x:v>S23</x:v>
      </x:c>
      <x:c r="I37" s="23" t="str">
        <x:v>10; H1 soát xét trừ Q1 công bố</x:v>
      </x:c>
      <x:c r="J37" s="23" t="str">
        <x:v>H1 soát xét trừ Q1 đã công bố; chênh lệch soát xét (nếu có) nằm trong số suy ra</x:v>
      </x:c>
      <x:c r="K37" s="23" t="str">
        <x:v>S24</x:v>
      </x:c>
    </x:row>
    <x:row r="38" ht="23" customHeight="1">
      <x:c r="A38" s="1"/>
      <x:c r="B38" s="1"/>
      <x:c r="C38" s="1"/>
      <x:c r="D38" s="1"/>
      <x:c r="E38" s="1"/>
      <x:c r="F38" s="1"/>
      <x:c r="G38" s="1"/>
      <x:c r="H38" s="1"/>
      <x:c r="I38" s="1"/>
      <x:c r="J38" s="1"/>
      <x:c r="K38" s="1"/>
    </x:row>
    <x:row r="39" ht="23" customHeight="1">
      <x:c r="A39" s="24" t="str">
        <x:v>Chi phí dự phòng trên KQKD có thể bao gồm tài sản tín dụng ngoài cho vay. Không dùng trực tiếp dòng này thay chi phí cho vay khi tính credit cost; xem H1_2026. Q4 của BID chưa tiếp cận được bộ số đủ đối chiếu, giữ thiếu thay vì điền số báo chí làm tròn.</x:v>
      </x:c>
      <x:c r="B39" s="24"/>
      <x:c r="C39" s="24"/>
      <x:c r="D39" s="24"/>
      <x:c r="E39" s="24"/>
      <x:c r="F39" s="24"/>
      <x:c r="G39" s="24"/>
      <x:c r="H39" s="24"/>
      <x:c r="I39" s="24"/>
      <x:c r="J39" s="24"/>
      <x:c r="K39" s="24"/>
    </x:row>
    <x:row r="40" ht="23" customHeight="1">
      <x:c r="A40" s="24"/>
      <x:c r="B40" s="24"/>
      <x:c r="C40" s="24"/>
      <x:c r="D40" s="24"/>
      <x:c r="E40" s="24"/>
      <x:c r="F40" s="24"/>
      <x:c r="G40" s="24"/>
      <x:c r="H40" s="24"/>
      <x:c r="I40" s="24"/>
      <x:c r="J40" s="24"/>
      <x:c r="K40" s="24"/>
    </x:row>
    <x:row r="41" ht="23" customHeight="1">
      <x:c r="A41" s="1"/>
      <x:c r="B41" s="1"/>
      <x:c r="C41" s="1"/>
      <x:c r="D41" s="1"/>
      <x:c r="E41" s="1"/>
      <x:c r="F41" s="1"/>
      <x:c r="G41" s="1"/>
      <x:c r="H41" s="1"/>
      <x:c r="I41" s="1"/>
      <x:c r="J41" s="1"/>
      <x:c r="K41" s="1"/>
    </x:row>
    <x:row r="42" ht="23" customHeight="1">
      <x:c r="A42" s="1"/>
      <x:c r="B42" s="1"/>
      <x:c r="C42" s="1"/>
      <x:c r="D42" s="1"/>
      <x:c r="E42" s="1"/>
      <x:c r="F42" s="1"/>
      <x:c r="G42" s="1"/>
      <x:c r="H42" s="1"/>
      <x:c r="I42" s="1"/>
      <x:c r="J42" s="1"/>
      <x:c r="K42" s="1"/>
    </x:row>
    <x:row r="43" ht="44" customHeight="1">
      <x:c r="A43" s="10" t="str">
        <x:v>Mã</x:v>
      </x:c>
      <x:c r="B43" s="10" t="str">
        <x:v>PPOP FY25</x:v>
      </x:c>
      <x:c r="C43" s="10" t="str">
        <x:v>DP FY25</x:v>
      </x:c>
      <x:c r="D43" s="10" t="str">
        <x:v>LNTT FY25</x:v>
      </x:c>
      <x:c r="E43" s="10" t="str">
        <x:v>PPOP 9T25</x:v>
      </x:c>
      <x:c r="F43" s="10" t="str">
        <x:v>DP 9T25</x:v>
      </x:c>
      <x:c r="G43" s="10" t="str">
        <x:v>LNTT 9T25</x:v>
      </x:c>
      <x:c r="H43" s="10" t="str">
        <x:v>Nguồn FY</x:v>
      </x:c>
      <x:c r="I43" s="10" t="str">
        <x:v>Nguồn 9T</x:v>
      </x:c>
      <x:c r="J43" s="10" t="str">
        <x:v>Phương pháp</x:v>
      </x:c>
      <x:c r="K43" s="10" t="str"/>
    </x:row>
    <x:row r="44" ht="23" customHeight="1">
      <x:c r="A44" s="1" t="str">
        <x:v>VCB</x:v>
      </x:c>
      <x:c r="B44" s="17" t="n">
        <x:v>47211823</x:v>
      </x:c>
      <x:c r="C44" s="17" t="n">
        <x:v>3192186</x:v>
      </x:c>
      <x:c r="D44" s="17" t="n">
        <x:v>44019637</x:v>
      </x:c>
      <x:c r="E44" s="17" t="n">
        <x:v>35470486</x:v>
      </x:c>
      <x:c r="F44" s="17" t="n">
        <x:v>2337533</x:v>
      </x:c>
      <x:c r="G44" s="17" t="n">
        <x:v>33132953</x:v>
      </x:c>
      <x:c r="H44" s="1" t="str">
        <x:v>S25</x:v>
      </x:c>
      <x:c r="I44" s="1" t="str">
        <x:v>S01</x:v>
      </x:c>
      <x:c r="J44" s="1" t="str">
        <x:v>Đầu vào tính Q4</x:v>
      </x:c>
      <x:c r="K44" s="1"/>
    </x:row>
    <x:row r="45" ht="23" customHeight="1">
      <x:c r="A45" s="1" t="str">
        <x:v>MBB</x:v>
      </x:c>
      <x:c r="B45" s="17" t="n">
        <x:v>48011862</x:v>
      </x:c>
      <x:c r="C45" s="17" t="n">
        <x:v>13743504</x:v>
      </x:c>
      <x:c r="D45" s="17" t="n">
        <x:v>34268358</x:v>
      </x:c>
      <x:c r="E45" s="17" t="n">
        <x:v>34713375</x:v>
      </x:c>
      <x:c r="F45" s="17" t="n">
        <x:v>11574139</x:v>
      </x:c>
      <x:c r="G45" s="17" t="n">
        <x:v>23139236</x:v>
      </x:c>
      <x:c r="H45" s="1" t="str">
        <x:v>S28</x:v>
      </x:c>
      <x:c r="I45" s="1" t="str">
        <x:v>S13</x:v>
      </x:c>
      <x:c r="J45" s="1" t="str">
        <x:v>Đầu vào tính Q4</x:v>
      </x:c>
      <x:c r="K45" s="1"/>
    </x:row>
    <x:row r="46" ht="23" customHeight="1">
      <x:c r="A46" s="1" t="str">
        <x:v>VPB</x:v>
      </x:c>
      <x:c r="B46" s="17" t="n">
        <x:v>56023498</x:v>
      </x:c>
      <x:c r="C46" s="17" t="n">
        <x:v>25398549</x:v>
      </x:c>
      <x:c r="D46" s="17" t="n">
        <x:v>30624949</x:v>
      </x:c>
      <x:c r="E46" s="17" t="n">
        <x:v>39532197</x:v>
      </x:c>
      <x:c r="F46" s="17" t="n">
        <x:v>19136493</x:v>
      </x:c>
      <x:c r="G46" s="17" t="n">
        <x:v>20395704</x:v>
      </x:c>
      <x:c r="H46" s="1" t="str">
        <x:v>S30</x:v>
      </x:c>
      <x:c r="I46" s="1" t="str">
        <x:v>S19</x:v>
      </x:c>
      <x:c r="J46" s="1" t="str">
        <x:v>Đầu vào tính Q4</x:v>
      </x:c>
      <x:c r="K46" s="1"/>
    </x:row>
    <x:row r="47" ht="23" customHeight="1">
      <x:c r="A47" s="1" t="str">
        <x:v>HDB</x:v>
      </x:c>
      <x:c r="B47" s="17" t="n">
        <x:v>31094885</x:v>
      </x:c>
      <x:c r="C47" s="17" t="n">
        <x:v>9748394</x:v>
      </x:c>
      <x:c r="D47" s="17" t="n">
        <x:v>21346491</x:v>
      </x:c>
      <x:c r="E47" s="17" t="n">
        <x:v>22562390</x:v>
      </x:c>
      <x:c r="F47" s="17" t="n">
        <x:v>7759869</x:v>
      </x:c>
      <x:c r="G47" s="17" t="n">
        <x:v>14802521</x:v>
      </x:c>
      <x:c r="H47" s="1" t="str">
        <x:v>S31</x:v>
      </x:c>
      <x:c r="I47" s="1" t="str">
        <x:v>S22</x:v>
      </x:c>
      <x:c r="J47" s="1" t="str">
        <x:v>Đầu vào tính Q4</x:v>
      </x:c>
      <x:c r="K47" s="1"/>
    </x:row>
    <x:row r="48" ht="23" customHeight="1">
      <x:c r="A48" s="1"/>
      <x:c r="B48" s="1"/>
      <x:c r="C48" s="1"/>
      <x:c r="D48" s="1"/>
      <x:c r="E48" s="1"/>
      <x:c r="F48" s="1"/>
      <x:c r="G48" s="1"/>
      <x:c r="H48" s="1"/>
      <x:c r="I48" s="1"/>
      <x:c r="J48" s="1"/>
      <x:c r="K48" s="1"/>
    </x:row>
    <x:row r="49" ht="23" customHeight="1">
      <x:c r="A49" s="1"/>
      <x:c r="B49" s="1"/>
      <x:c r="C49" s="1"/>
      <x:c r="D49" s="1"/>
      <x:c r="E49" s="1"/>
      <x:c r="F49" s="1"/>
      <x:c r="G49" s="1"/>
      <x:c r="H49" s="1"/>
      <x:c r="I49" s="1"/>
      <x:c r="J49" s="1"/>
      <x:c r="K49" s="1"/>
    </x:row>
    <x:row r="50" ht="23" customHeight="1">
      <x:c r="A50" s="1"/>
      <x:c r="B50" s="1"/>
      <x:c r="C50" s="1"/>
      <x:c r="D50" s="1"/>
      <x:c r="E50" s="1"/>
      <x:c r="F50" s="1"/>
      <x:c r="G50" s="1"/>
      <x:c r="H50" s="1"/>
      <x:c r="I50" s="1"/>
      <x:c r="J50" s="1"/>
      <x:c r="K50" s="1"/>
    </x:row>
    <x:row r="51" ht="23" customHeight="1">
      <x:c r="A51" s="1"/>
      <x:c r="B51" s="1"/>
      <x:c r="C51" s="1"/>
      <x:c r="D51" s="1"/>
      <x:c r="E51" s="1"/>
      <x:c r="F51" s="1"/>
      <x:c r="G51" s="1"/>
      <x:c r="H51" s="1"/>
      <x:c r="I51" s="1"/>
      <x:c r="J51" s="1"/>
      <x:c r="K51" s="1"/>
    </x:row>
    <x:row r="52" ht="23" customHeight="1">
      <x:c r="A52" s="1"/>
      <x:c r="B52" s="1"/>
      <x:c r="C52" s="1"/>
      <x:c r="D52" s="1"/>
      <x:c r="E52" s="1"/>
      <x:c r="F52" s="1"/>
      <x:c r="G52" s="1"/>
      <x:c r="H52" s="1"/>
      <x:c r="I52" s="1"/>
      <x:c r="J52" s="1"/>
      <x:c r="K52" s="1"/>
    </x:row>
    <x:row r="53" ht="23" customHeight="1">
      <x:c r="A53" s="1"/>
      <x:c r="B53" s="1"/>
      <x:c r="C53" s="1"/>
      <x:c r="D53" s="1"/>
      <x:c r="E53" s="1"/>
      <x:c r="F53" s="1"/>
      <x:c r="G53" s="1"/>
      <x:c r="H53" s="1"/>
      <x:c r="I53" s="1"/>
      <x:c r="J53" s="1"/>
      <x:c r="K53" s="1"/>
    </x:row>
    <x:row r="54" ht="23" customHeight="1">
      <x:c r="A54" s="1"/>
      <x:c r="B54" s="1"/>
      <x:c r="C54" s="1"/>
      <x:c r="D54" s="1"/>
      <x:c r="E54" s="1"/>
      <x:c r="F54" s="1"/>
      <x:c r="G54" s="1"/>
      <x:c r="H54" s="1"/>
      <x:c r="I54" s="1"/>
      <x:c r="J54" s="1"/>
      <x:c r="K54" s="1"/>
    </x:row>
    <x:row r="55" ht="23" customHeight="1">
      <x:c r="A55" s="1"/>
      <x:c r="B55" s="1"/>
      <x:c r="C55" s="1"/>
      <x:c r="D55" s="1"/>
      <x:c r="E55" s="1"/>
      <x:c r="F55" s="1"/>
      <x:c r="G55" s="1"/>
      <x:c r="H55" s="1"/>
      <x:c r="I55" s="1"/>
      <x:c r="J55" s="1"/>
      <x:c r="K55" s="1"/>
    </x:row>
    <x:row r="56" ht="23" customHeight="1">
      <x:c r="A56" s="1"/>
      <x:c r="B56" s="1"/>
      <x:c r="C56" s="1"/>
      <x:c r="D56" s="1"/>
      <x:c r="E56" s="1"/>
      <x:c r="F56" s="1"/>
      <x:c r="G56" s="1"/>
      <x:c r="H56" s="1"/>
      <x:c r="I56" s="1"/>
      <x:c r="J56" s="1"/>
      <x:c r="K56" s="1"/>
    </x:row>
    <x:row r="57" ht="23" customHeight="1">
      <x:c r="A57" s="1"/>
      <x:c r="B57" s="1"/>
      <x:c r="C57" s="1"/>
      <x:c r="D57" s="1"/>
      <x:c r="E57" s="1"/>
      <x:c r="F57" s="1"/>
      <x:c r="G57" s="1"/>
      <x:c r="H57" s="1"/>
      <x:c r="I57" s="1"/>
      <x:c r="J57" s="1"/>
      <x:c r="K57" s="1"/>
    </x:row>
  </x:sheetData>
  <x:mergeCells>
    <x:mergeCell ref="A1:K2"/>
    <x:mergeCell ref="A3:K3"/>
    <x:mergeCell ref="A39:K40"/>
  </x:mergeCells>
  <x:pageMargins left="0.7" right="0.7" top="0.75" bottom="0.75" header="0.3" footer="0.3"/>
</x:worksheet>
</file>

<file path=xl/worksheets/sheet4.xml><?xml version="1.0" encoding="utf-8"?>
<x:worksheet xmlns:x="http://schemas.openxmlformats.org/spreadsheetml/2006/main">
  <x:sheetPr>
    <x:tabColor rgb="FF087F8C"/>
  </x:sheetPr>
  <x:sheetViews>
    <x:sheetView showGridLines="0" workbookViewId="0">
      <x:pane xSplit="2" ySplit="5" topLeftCell="C6" activePane="bottomRight" state="frozen"/>
    </x:sheetView>
  </x:sheetViews>
  <x:sheetFormatPr defaultRowHeight="15"/>
  <x:cols>
    <x:col min="1" max="1" width="15" hidden="0" customWidth="1"/>
    <x:col min="2" max="2" width="19" hidden="0" customWidth="1"/>
    <x:col min="3" max="3" width="19" hidden="0" customWidth="1"/>
    <x:col min="4" max="4" width="19" hidden="0" customWidth="1"/>
    <x:col min="5" max="5" width="19" hidden="0" customWidth="1"/>
    <x:col min="6" max="6" width="19" hidden="0" customWidth="1"/>
    <x:col min="7" max="7" width="19" hidden="0" customWidth="1"/>
    <x:col min="8" max="8" width="19" hidden="0" customWidth="1"/>
    <x:col min="9" max="9" width="19" hidden="0" customWidth="1"/>
    <x:col min="10" max="10" width="19" hidden="0" customWidth="1"/>
    <x:col min="11" max="11" width="19" hidden="0" customWidth="1"/>
    <x:col min="12" max="12" width="17" hidden="0" customWidth="1"/>
    <x:col min="13" max="13" width="17" hidden="0" customWidth="1"/>
    <x:col min="14" max="14" width="17" hidden="0" customWidth="1"/>
    <x:col min="15" max="15" width="17" hidden="0" customWidth="1"/>
    <x:col min="16" max="16" width="15" hidden="0" customWidth="1"/>
    <x:col min="17" max="17" width="24" hidden="0" customWidth="1"/>
    <x:col min="18" max="18" width="21" hidden="0" customWidth="1"/>
  </x:cols>
  <x:sheetData>
    <x:row r="1" ht="23" customHeight="1">
      <x:c r="A1" s="4" t="str">
        <x:v>Dự phòng, thu hồi nợ và sức tạo lợi nhuận</x:v>
      </x:c>
      <x:c r="B1" s="4"/>
      <x:c r="C1" s="4"/>
      <x:c r="D1" s="4"/>
      <x:c r="E1" s="4"/>
      <x:c r="F1" s="4"/>
      <x:c r="G1" s="4"/>
      <x:c r="H1" s="4"/>
      <x:c r="I1" s="4"/>
      <x:c r="J1" s="4"/>
      <x:c r="K1" s="4"/>
      <x:c r="L1" s="4"/>
      <x:c r="M1" s="4"/>
      <x:c r="N1" s="4"/>
      <x:c r="O1" s="4"/>
      <x:c r="P1" s="4"/>
      <x:c r="Q1" s="4"/>
      <x:c r="R1" s="4"/>
    </x:row>
    <x:row r="2" ht="23" customHeight="1">
      <x:c r="A2" s="4"/>
      <x:c r="B2" s="4"/>
      <x:c r="C2" s="4"/>
      <x:c r="D2" s="4"/>
      <x:c r="E2" s="4"/>
      <x:c r="F2" s="4"/>
      <x:c r="G2" s="4"/>
      <x:c r="H2" s="4"/>
      <x:c r="I2" s="4"/>
      <x:c r="J2" s="4"/>
      <x:c r="K2" s="4"/>
      <x:c r="L2" s="4"/>
      <x:c r="M2" s="4"/>
      <x:c r="N2" s="4"/>
      <x:c r="O2" s="4"/>
      <x:c r="P2" s="4"/>
      <x:c r="Q2" s="4"/>
      <x:c r="R2" s="4"/>
    </x:row>
    <x:row r="3" ht="35" customHeight="1">
      <x:c r="A3" s="6" t="str">
        <x:v>Đơn vị: triệu VND | Hợp nhất | Lũy kế 6 tháng, không phải số riêng quý II | H1/2026 so với H1/2025</x:v>
      </x:c>
      <x:c r="B3" s="6"/>
      <x:c r="C3" s="6"/>
      <x:c r="D3" s="6"/>
      <x:c r="E3" s="6"/>
      <x:c r="F3" s="6"/>
      <x:c r="G3" s="6"/>
      <x:c r="H3" s="6"/>
      <x:c r="I3" s="6"/>
      <x:c r="J3" s="6"/>
      <x:c r="K3" s="6"/>
      <x:c r="L3" s="6"/>
      <x:c r="M3" s="6"/>
      <x:c r="N3" s="6"/>
      <x:c r="O3" s="6"/>
      <x:c r="P3" s="6"/>
      <x:c r="Q3" s="6"/>
      <x:c r="R3" s="6"/>
    </x:row>
    <x:row r="4" ht="23" customHeight="1">
      <x:c r="A4" s="1"/>
      <x:c r="B4" s="1"/>
      <x:c r="C4" s="1"/>
      <x:c r="D4" s="1"/>
      <x:c r="E4" s="1"/>
      <x:c r="F4" s="1"/>
      <x:c r="G4" s="1"/>
      <x:c r="H4" s="1"/>
      <x:c r="I4" s="1"/>
      <x:c r="J4" s="1"/>
      <x:c r="K4" s="1"/>
      <x:c r="L4" s="1"/>
      <x:c r="M4" s="1"/>
      <x:c r="N4" s="1"/>
      <x:c r="O4" s="1"/>
      <x:c r="P4" s="1"/>
      <x:c r="Q4" s="1"/>
      <x:c r="R4" s="1"/>
    </x:row>
    <x:row r="5" ht="44" customHeight="1">
      <x:c r="A5" s="10" t="str">
        <x:v>Mã</x:v>
      </x:c>
      <x:c r="B5" s="10" t="str">
        <x:v>PPOP 6T/26</x:v>
      </x:c>
      <x:c r="C5" s="10" t="str">
        <x:v>DP trên KQKD 6T/26</x:v>
      </x:c>
      <x:c r="D5" s="10" t="str">
        <x:v>LNTT 6T/26</x:v>
      </x:c>
      <x:c r="E5" s="10" t="str">
        <x:v>Trích DP cho vay 6T/26</x:v>
      </x:c>
      <x:c r="F5" s="10" t="str">
        <x:v>Sử dụng DP cho vay</x:v>
      </x:c>
      <x:c r="G5" s="10" t="str">
        <x:v>Tiền thu nợ đã xử lý</x:v>
      </x:c>
      <x:c r="H5" s="10" t="str">
        <x:v>PPOP 6T/25</x:v>
      </x:c>
      <x:c r="I5" s="10" t="str">
        <x:v>DP KQKD 6T/25</x:v>
      </x:c>
      <x:c r="J5" s="10" t="str">
        <x:v>LNTT 6T/25</x:v>
      </x:c>
      <x:c r="K5" s="10" t="str">
        <x:v>Thu nợ xử lý 6T/25</x:v>
      </x:c>
      <x:c r="L5" s="10" t="str">
        <x:v>Credit cost (*)</x:v>
      </x:c>
      <x:c r="M5" s="10" t="str">
        <x:v>DP KQKD / PPOP</x:v>
      </x:c>
      <x:c r="N5" s="10" t="str">
        <x:v>Tăng PPOP YoY</x:v>
      </x:c>
      <x:c r="O5" s="10" t="str">
        <x:v>Tăng LNTT YoY</x:v>
      </x:c>
      <x:c r="P5" s="10" t="str">
        <x:v>Nguồn</x:v>
      </x:c>
      <x:c r="Q5" s="10" t="str">
        <x:v>Trang PDF LN / DP / CF</x:v>
      </x:c>
      <x:c r="R5" s="10" t="str">
        <x:v>Lãi đánh giá lại HDB</x:v>
      </x:c>
    </x:row>
    <x:row r="6" ht="23" customHeight="1">
      <x:c r="A6" s="11" t="str">
        <x:v>VCB</x:v>
      </x:c>
      <x:c r="B6" s="16" t="n">
        <x:v>32218105</x:v>
      </x:c>
      <x:c r="C6" s="16" t="n">
        <x:v>2995727</x:v>
      </x:c>
      <x:c r="D6" s="16" t="n">
        <x:v>29222378</x:v>
      </x:c>
      <x:c r="E6" s="16" t="n">
        <x:v>5009044</x:v>
      </x:c>
      <x:c r="F6" s="16" t="n">
        <x:v>0</x:v>
      </x:c>
      <x:c r="G6" s="16" t="n">
        <x:v>1874122</x:v>
      </x:c>
      <x:c r="H6" s="16" t="n">
        <x:v>23455794</x:v>
      </x:c>
      <x:c r="I6" s="16" t="n">
        <x:v>1561946</x:v>
      </x:c>
      <x:c r="J6" s="16" t="n">
        <x:v>21893848</x:v>
      </x:c>
      <x:c r="K6" s="16" t="n">
        <x:v>1966222</x:v>
      </x:c>
      <x:c r="L6" s="19" t="n">
        <x:f>2*E6/AVERAGE('No_quy'!C7,'No_quy'!C9)</x:f>
        <x:v>0.005838567633952091</x:v>
      </x:c>
      <x:c r="M6" s="19" t="n">
        <x:f>C6/B6</x:f>
        <x:v>0.09298271887809664</x:v>
      </x:c>
      <x:c r="N6" s="19" t="n">
        <x:f>B6/H6-1</x:f>
        <x:v>0.3735670171728145</x:v>
      </x:c>
      <x:c r="O6" s="19" t="n">
        <x:f>D6/J6-1</x:f>
        <x:v>0.33473010317784246</x:v>
      </x:c>
      <x:c r="P6" s="11" t="str">
        <x:v>S02</x:v>
      </x:c>
      <x:c r="Q6" s="11" t="str">
        <x:v>12 / 38 / 14</x:v>
      </x:c>
      <x:c r="R6" s="12"/>
    </x:row>
    <x:row r="7" ht="23" customHeight="1">
      <x:c r="A7" s="1" t="str">
        <x:v>BID</x:v>
      </x:c>
      <x:c r="B7" s="17" t="n">
        <x:v>30222850</x:v>
      </x:c>
      <x:c r="C7" s="17" t="n">
        <x:v>11318261</x:v>
      </x:c>
      <x:c r="D7" s="17" t="n">
        <x:v>18904589</x:v>
      </x:c>
      <x:c r="E7" s="17" t="n">
        <x:v>11311298</x:v>
      </x:c>
      <x:c r="F7" s="17" t="n">
        <x:v>11565551</x:v>
      </x:c>
      <x:c r="G7" s="17" t="n">
        <x:v>5254857</x:v>
      </x:c>
      <x:c r="H7" s="17" t="n">
        <x:v>26715195</x:v>
      </x:c>
      <x:c r="I7" s="17" t="n">
        <x:v>10676570</x:v>
      </x:c>
      <x:c r="J7" s="17" t="n">
        <x:v>16038625</x:v>
      </x:c>
      <x:c r="K7" s="17" t="n">
        <x:v>4726771</x:v>
      </x:c>
      <x:c r="L7" s="21" t="n">
        <x:f>2*E7/AVERAGE('No_quy'!C11,'No_quy'!C13)</x:f>
        <x:v>0.009281517931349757</x:v>
      </x:c>
      <x:c r="M7" s="21" t="n">
        <x:f>C7/B7</x:f>
        <x:v>0.3744935040871394</x:v>
      </x:c>
      <x:c r="N7" s="21" t="n">
        <x:f>B7/H7-1</x:f>
        <x:v>0.1312981245317506</x:v>
      </x:c>
      <x:c r="O7" s="21" t="n">
        <x:f>D7/J7-1</x:f>
        <x:v>0.17869137784566935</x:v>
      </x:c>
      <x:c r="P7" s="1" t="str">
        <x:v>S05</x:v>
      </x:c>
      <x:c r="Q7" s="1" t="str">
        <x:v>11 / 37 / 12</x:v>
      </x:c>
      <x:c r="R7" s="13"/>
    </x:row>
    <x:row r="8" ht="23" customHeight="1">
      <x:c r="A8" s="11" t="str">
        <x:v>CTG</x:v>
      </x:c>
      <x:c r="B8" s="16" t="n">
        <x:v>38869318</x:v>
      </x:c>
      <x:c r="C8" s="16" t="n">
        <x:v>13001213</x:v>
      </x:c>
      <x:c r="D8" s="16" t="n">
        <x:v>25868105</x:v>
      </x:c>
      <x:c r="E8" s="16" t="n">
        <x:v>12974029</x:v>
      </x:c>
      <x:c r="F8" s="16" t="n">
        <x:v>14189942</x:v>
      </x:c>
      <x:c r="G8" s="16" t="n">
        <x:v>4703671</x:v>
      </x:c>
      <x:c r="H8" s="16" t="n">
        <x:v>30004080</x:v>
      </x:c>
      <x:c r="I8" s="16" t="n">
        <x:v>11083730</x:v>
      </x:c>
      <x:c r="J8" s="16" t="n">
        <x:v>18920350</x:v>
      </x:c>
      <x:c r="K8" s="16" t="n">
        <x:v>3960493</x:v>
      </x:c>
      <x:c r="L8" s="19" t="n">
        <x:f>2*E8/AVERAGE('No_quy'!C15,'No_quy'!C17)</x:f>
        <x:v>0.012704127816345731</x:v>
      </x:c>
      <x:c r="M8" s="19" t="n">
        <x:f>C8/B8</x:f>
        <x:v>0.33448523588708196</x:v>
      </x:c>
      <x:c r="N8" s="19" t="n">
        <x:f>B8/H8-1</x:f>
        <x:v>0.2954677497193714</x:v>
      </x:c>
      <x:c r="O8" s="19" t="n">
        <x:f>D8/J8-1</x:f>
        <x:v>0.3672107017047781</x:v>
      </x:c>
      <x:c r="P8" s="11" t="str">
        <x:v>S08</x:v>
      </x:c>
      <x:c r="Q8" s="11" t="str">
        <x:v>10 / 36 / 11</x:v>
      </x:c>
      <x:c r="R8" s="12"/>
    </x:row>
    <x:row r="9" ht="23" customHeight="1">
      <x:c r="A9" s="1" t="str">
        <x:v>ACB</x:v>
      </x:c>
      <x:c r="B9" s="17" t="n">
        <x:v>12481235</x:v>
      </x:c>
      <x:c r="C9" s="17" t="n">
        <x:v>1746196</x:v>
      </x:c>
      <x:c r="D9" s="17" t="n">
        <x:v>10735039</x:v>
      </x:c>
      <x:c r="E9" s="17" t="n">
        <x:v>1746045</x:v>
      </x:c>
      <x:c r="F9" s="17" t="n">
        <x:v>1305430</x:v>
      </x:c>
      <x:c r="G9" s="17" t="n">
        <x:v>258133</x:v>
      </x:c>
      <x:c r="H9" s="17" t="n">
        <x:v>11779120</x:v>
      </x:c>
      <x:c r="I9" s="17" t="n">
        <x:v>1089167</x:v>
      </x:c>
      <x:c r="J9" s="17" t="n">
        <x:v>10689953</x:v>
      </x:c>
      <x:c r="K9" s="17" t="n">
        <x:v>689850</x:v>
      </x:c>
      <x:c r="L9" s="21" t="n">
        <x:f>2*E9/AVERAGE('No_quy'!C19,'No_quy'!C21)</x:f>
        <x:v>0.00487539357238995</x:v>
      </x:c>
      <x:c r="M9" s="21" t="n">
        <x:f>C9/B9</x:f>
        <x:v>0.1399057064465175</x:v>
      </x:c>
      <x:c r="N9" s="21" t="n">
        <x:f>B9/H9-1</x:f>
        <x:v>0.05960674481625117</x:v>
      </x:c>
      <x:c r="O9" s="21" t="n">
        <x:f>D9/J9-1</x:f>
        <x:v>0.0042176050727258385</x:v>
      </x:c>
      <x:c r="P9" s="1" t="str">
        <x:v>S11</x:v>
      </x:c>
      <x:c r="Q9" s="1" t="str">
        <x:v>10 / 50 / 11</x:v>
      </x:c>
      <x:c r="R9" s="13"/>
    </x:row>
    <x:row r="10" ht="23" customHeight="1">
      <x:c r="A10" s="11" t="str">
        <x:v>MBB</x:v>
      </x:c>
      <x:c r="B10" s="16" t="n">
        <x:v>27890159</x:v>
      </x:c>
      <x:c r="C10" s="16" t="n">
        <x:v>7701901</x:v>
      </x:c>
      <x:c r="D10" s="16" t="n">
        <x:v>20188258</x:v>
      </x:c>
      <x:c r="E10" s="16" t="n">
        <x:v>7695570</x:v>
      </x:c>
      <x:c r="F10" s="16" t="n">
        <x:v>4184760</x:v>
      </x:c>
      <x:c r="G10" s="16" t="n">
        <x:v>1565193</x:v>
      </x:c>
      <x:c r="H10" s="16" t="n">
        <x:v>23661947</x:v>
      </x:c>
      <x:c r="I10" s="16" t="n">
        <x:v>7772631</x:v>
      </x:c>
      <x:c r="J10" s="16" t="n">
        <x:v>15889316</x:v>
      </x:c>
      <x:c r="K10" s="16" t="n">
        <x:v>2018285</x:v>
      </x:c>
      <x:c r="L10" s="19" t="n">
        <x:f>2*E10/AVERAGE('No_quy'!C23,'No_quy'!C25)</x:f>
        <x:v>0.013316589491592392</x:v>
      </x:c>
      <x:c r="M10" s="19" t="n">
        <x:f>C10/B10</x:f>
        <x:v>0.27615120444454977</x:v>
      </x:c>
      <x:c r="N10" s="19" t="n">
        <x:f>B10/H10-1</x:f>
        <x:v>0.17869248037788266</x:v>
      </x:c>
      <x:c r="O10" s="19" t="n">
        <x:f>D10/J10-1</x:f>
        <x:v>0.2705555103819448</x:v>
      </x:c>
      <x:c r="P10" s="11" t="str">
        <x:v>S14</x:v>
      </x:c>
      <x:c r="Q10" s="11" t="str">
        <x:v>13 / 55 / 14</x:v>
      </x:c>
      <x:c r="R10" s="12"/>
    </x:row>
    <x:row r="11" ht="23" customHeight="1">
      <x:c r="A11" s="1" t="str">
        <x:v>TCB</x:v>
      </x:c>
      <x:c r="B11" s="17" t="n">
        <x:v>20126916</x:v>
      </x:c>
      <x:c r="C11" s="17" t="n">
        <x:v>1586930</x:v>
      </x:c>
      <x:c r="D11" s="17" t="n">
        <x:v>18539986</x:v>
      </x:c>
      <x:c r="E11" s="17" t="n">
        <x:v>1587356</x:v>
      </x:c>
      <x:c r="F11" s="17" t="n">
        <x:v>563449</x:v>
      </x:c>
      <x:c r="G11" s="17" t="n">
        <x:v>374569</x:v>
      </x:c>
      <x:c r="H11" s="17" t="n">
        <x:v>17238621</x:v>
      </x:c>
      <x:c r="I11" s="17" t="n">
        <x:v>2103805</x:v>
      </x:c>
      <x:c r="J11" s="17" t="n">
        <x:v>15134816</x:v>
      </x:c>
      <x:c r="K11" s="17" t="n">
        <x:v>539553</x:v>
      </x:c>
      <x:c r="L11" s="21" t="n">
        <x:f>2*E11/AVERAGE('No_quy'!C27,'No_quy'!C29)</x:f>
        <x:v>0.003931647045634799</x:v>
      </x:c>
      <x:c r="M11" s="21" t="n">
        <x:f>C11/B11</x:f>
        <x:v>0.07884615805024475</x:v>
      </x:c>
      <x:c r="N11" s="21" t="n">
        <x:f>B11/H11-1</x:f>
        <x:v>0.1675479146504817</x:v>
      </x:c>
      <x:c r="O11" s="21" t="n">
        <x:f>D11/J11-1</x:f>
        <x:v>0.22498919048635946</x:v>
      </x:c>
      <x:c r="P11" s="1" t="str">
        <x:v>S17</x:v>
      </x:c>
      <x:c r="Q11" s="1" t="str">
        <x:v>11 / 52 / 12</x:v>
      </x:c>
      <x:c r="R11" s="13"/>
    </x:row>
    <x:row r="12" ht="23" customHeight="1">
      <x:c r="A12" s="11" t="str">
        <x:v>VPB</x:v>
      </x:c>
      <x:c r="B12" s="16" t="n">
        <x:v>34459434</x:v>
      </x:c>
      <x:c r="C12" s="16" t="n">
        <x:v>15579469</x:v>
      </x:c>
      <x:c r="D12" s="16" t="n">
        <x:v>18879965</x:v>
      </x:c>
      <x:c r="E12" s="16" t="n">
        <x:v>15583056</x:v>
      </x:c>
      <x:c r="F12" s="16" t="n">
        <x:v>11617145</x:v>
      </x:c>
      <x:c r="G12" s="16" t="n">
        <x:v>2185569</x:v>
      </x:c>
      <x:c r="H12" s="16" t="n">
        <x:v>23822391</x:v>
      </x:c>
      <x:c r="I12" s="16" t="n">
        <x:v>12592984</x:v>
      </x:c>
      <x:c r="J12" s="16" t="n">
        <x:v>11229407</x:v>
      </x:c>
      <x:c r="K12" s="16" t="n">
        <x:v>1737635</x:v>
      </x:c>
      <x:c r="L12" s="19" t="n">
        <x:f>2*E12/AVERAGE('No_quy'!C31,'No_quy'!C33)</x:f>
        <x:v>0.029607243678065026</x:v>
      </x:c>
      <x:c r="M12" s="19" t="n">
        <x:f>C12/B12</x:f>
        <x:v>0.45211041481412606</x:v>
      </x:c>
      <x:c r="N12" s="19" t="n">
        <x:f>B12/H12-1</x:f>
        <x:v>0.44651449974102086</x:v>
      </x:c>
      <x:c r="O12" s="19" t="n">
        <x:f>D12/J12-1</x:f>
        <x:v>0.681296706050462</x:v>
      </x:c>
      <x:c r="P12" s="11" t="str">
        <x:v>S20</x:v>
      </x:c>
      <x:c r="Q12" s="11" t="str">
        <x:v>10–11 / 49 / 12</x:v>
      </x:c>
      <x:c r="R12" s="12"/>
    </x:row>
    <x:row r="13" ht="23" customHeight="1">
      <x:c r="A13" s="1" t="str">
        <x:v>HDB</x:v>
      </x:c>
      <x:c r="B13" s="17" t="n">
        <x:v>17015670</x:v>
      </x:c>
      <x:c r="C13" s="17" t="n">
        <x:v>3828013</x:v>
      </x:c>
      <x:c r="D13" s="17" t="n">
        <x:v>13187657</x:v>
      </x:c>
      <x:c r="E13" s="17" t="n">
        <x:v>3863767</x:v>
      </x:c>
      <x:c r="F13" s="17" t="n">
        <x:v>1966127</x:v>
      </x:c>
      <x:c r="G13" s="17" t="n">
        <x:v>310324</x:v>
      </x:c>
      <x:c r="H13" s="17" t="n">
        <x:v>15533888</x:v>
      </x:c>
      <x:c r="I13" s="17" t="n">
        <x:v>5465867</x:v>
      </x:c>
      <x:c r="J13" s="17" t="n">
        <x:v>10068021</x:v>
      </x:c>
      <x:c r="K13" s="17" t="n">
        <x:v>197766</x:v>
      </x:c>
      <x:c r="L13" s="21" t="n">
        <x:f>2*E13/AVERAGE('No_quy'!C35,'No_quy'!C37)</x:f>
        <x:v>0.012821834575460687</x:v>
      </x:c>
      <x:c r="M13" s="21" t="n">
        <x:f>C13/B13</x:f>
        <x:v>0.22496986601174093</x:v>
      </x:c>
      <x:c r="N13" s="21" t="n">
        <x:f>B13/H13-1</x:f>
        <x:v>0.09539028477609723</x:v>
      </x:c>
      <x:c r="O13" s="21" t="n">
        <x:f>D13/J13-1</x:f>
        <x:v>0.3098559289854481</x:v>
      </x:c>
      <x:c r="P13" s="1" t="str">
        <x:v>S23</x:v>
      </x:c>
      <x:c r="Q13" s="1" t="str">
        <x:v>10 / 37 / 11</x:v>
      </x:c>
      <x:c r="R13" s="13" t="n">
        <x:v>969153</x:v>
      </x:c>
    </x:row>
    <x:row r="14" ht="23" customHeight="1">
      <x:c r="A14" s="1"/>
      <x:c r="B14" s="1"/>
      <x:c r="C14" s="1"/>
      <x:c r="D14" s="1"/>
      <x:c r="E14" s="1"/>
      <x:c r="F14" s="1"/>
      <x:c r="G14" s="1"/>
      <x:c r="H14" s="1"/>
      <x:c r="I14" s="1"/>
      <x:c r="J14" s="1"/>
      <x:c r="K14" s="1"/>
      <x:c r="L14" s="1"/>
      <x:c r="M14" s="1"/>
      <x:c r="N14" s="1"/>
      <x:c r="O14" s="1"/>
      <x:c r="P14" s="1"/>
      <x:c r="Q14" s="1"/>
      <x:c r="R14" s="1"/>
    </x:row>
    <x:row r="15" ht="23" customHeight="1">
      <x:c r="A15" s="1"/>
      <x:c r="B15" s="1"/>
      <x:c r="C15" s="1"/>
      <x:c r="D15" s="1"/>
      <x:c r="E15" s="1"/>
      <x:c r="F15" s="1"/>
      <x:c r="G15" s="1"/>
      <x:c r="H15" s="1"/>
      <x:c r="I15" s="1"/>
      <x:c r="J15" s="1"/>
      <x:c r="K15" s="1"/>
      <x:c r="L15" s="1"/>
      <x:c r="M15" s="1"/>
      <x:c r="N15" s="1"/>
      <x:c r="O15" s="1"/>
      <x:c r="P15" s="1"/>
      <x:c r="Q15" s="1"/>
      <x:c r="R15" s="1"/>
    </x:row>
    <x:row r="16" ht="23" customHeight="1">
      <x:c r="A16" s="24" t="str">
        <x:v>(*) Credit cost = 2 × chi phí dự phòng CHO VAY trong 6 tháng / bình quân dư nợ cho vay gộp đầu–cuối kỳ. Bao gồm ký quỹ nếu nằm trong dòng cho vay; đây là chỉ tiêu thường niên hóa do người nghiên cứu tính, không phải dự báo chi phí cả năm hoặc chỉ tiêu LTM ngân hàng công bố.</x:v>
      </x:c>
      <x:c r="B16" s="24"/>
      <x:c r="C16" s="24"/>
      <x:c r="D16" s="24"/>
      <x:c r="E16" s="24"/>
      <x:c r="F16" s="24"/>
      <x:c r="G16" s="24"/>
      <x:c r="H16" s="24"/>
      <x:c r="I16" s="24"/>
      <x:c r="J16" s="24"/>
      <x:c r="K16" s="24"/>
      <x:c r="L16" s="24"/>
      <x:c r="M16" s="24"/>
      <x:c r="N16" s="24"/>
      <x:c r="O16" s="24"/>
      <x:c r="P16" s="24"/>
      <x:c r="Q16" s="24"/>
      <x:c r="R16" s="24"/>
    </x:row>
    <x:row r="17" ht="23" customHeight="1">
      <x:c r="A17" s="24"/>
      <x:c r="B17" s="24"/>
      <x:c r="C17" s="24"/>
      <x:c r="D17" s="24"/>
      <x:c r="E17" s="24"/>
      <x:c r="F17" s="24"/>
      <x:c r="G17" s="24"/>
      <x:c r="H17" s="24"/>
      <x:c r="I17" s="24"/>
      <x:c r="J17" s="24"/>
      <x:c r="K17" s="24"/>
      <x:c r="L17" s="24"/>
      <x:c r="M17" s="24"/>
      <x:c r="N17" s="24"/>
      <x:c r="O17" s="24"/>
      <x:c r="P17" s="24"/>
      <x:c r="Q17" s="24"/>
      <x:c r="R17" s="24"/>
    </x:row>
    <x:row r="18" ht="23" customHeight="1">
      <x:c r="A18" s="1"/>
      <x:c r="B18" s="1"/>
      <x:c r="C18" s="1"/>
      <x:c r="D18" s="1"/>
      <x:c r="E18" s="1"/>
      <x:c r="F18" s="1"/>
      <x:c r="G18" s="1"/>
      <x:c r="H18" s="1"/>
      <x:c r="I18" s="1"/>
      <x:c r="J18" s="1"/>
      <x:c r="K18" s="1"/>
      <x:c r="L18" s="1"/>
      <x:c r="M18" s="1"/>
      <x:c r="N18" s="1"/>
      <x:c r="O18" s="1"/>
      <x:c r="P18" s="1"/>
      <x:c r="Q18" s="1"/>
      <x:c r="R18" s="1"/>
    </x:row>
    <x:row r="19" ht="23" customHeight="1">
      <x:c r="A19" s="24" t="str">
        <x:v>Sử dụng dự phòng là biến động quỹ dự phòng, không mặc định bằng dư nợ gốc đã xóa. VPB gộp sử dụng để xử lý rủi ro và bán nợ; chưa tách hai phần. Tiền thu nợ đã xử lý lấy từ lưu chuyển tiền tệ, khác thu nhập thu hồi nợ trên KQKD và không thể chia cho số xóa trong cùng kỳ để tính tỷ lệ thu hồi.</x:v>
      </x:c>
      <x:c r="B19" s="24"/>
      <x:c r="C19" s="24"/>
      <x:c r="D19" s="24"/>
      <x:c r="E19" s="24"/>
      <x:c r="F19" s="24"/>
      <x:c r="G19" s="24"/>
      <x:c r="H19" s="24"/>
      <x:c r="I19" s="24"/>
      <x:c r="J19" s="24"/>
      <x:c r="K19" s="24"/>
      <x:c r="L19" s="24"/>
      <x:c r="M19" s="24"/>
      <x:c r="N19" s="24"/>
      <x:c r="O19" s="24"/>
      <x:c r="P19" s="24"/>
      <x:c r="Q19" s="24"/>
      <x:c r="R19" s="24"/>
    </x:row>
    <x:row r="20" ht="23" customHeight="1">
      <x:c r="A20" s="24"/>
      <x:c r="B20" s="24"/>
      <x:c r="C20" s="24"/>
      <x:c r="D20" s="24"/>
      <x:c r="E20" s="24"/>
      <x:c r="F20" s="24"/>
      <x:c r="G20" s="24"/>
      <x:c r="H20" s="24"/>
      <x:c r="I20" s="24"/>
      <x:c r="J20" s="24"/>
      <x:c r="K20" s="24"/>
      <x:c r="L20" s="24"/>
      <x:c r="M20" s="24"/>
      <x:c r="N20" s="24"/>
      <x:c r="O20" s="24"/>
      <x:c r="P20" s="24"/>
      <x:c r="Q20" s="24"/>
      <x:c r="R20" s="24"/>
    </x:row>
    <x:row r="21" ht="23" customHeight="1">
      <x:c r="A21" s="1"/>
      <x:c r="B21" s="1"/>
      <x:c r="C21" s="1"/>
      <x:c r="D21" s="1"/>
      <x:c r="E21" s="1"/>
      <x:c r="F21" s="1"/>
      <x:c r="G21" s="1"/>
      <x:c r="H21" s="1"/>
      <x:c r="I21" s="1"/>
      <x:c r="J21" s="1"/>
      <x:c r="K21" s="1"/>
      <x:c r="L21" s="1"/>
      <x:c r="M21" s="1"/>
      <x:c r="N21" s="1"/>
      <x:c r="O21" s="1"/>
      <x:c r="P21" s="1"/>
      <x:c r="Q21" s="1"/>
      <x:c r="R21" s="1"/>
    </x:row>
    <x:row r="22" ht="23" customHeight="1">
      <x:c r="A22" s="24" t="str">
        <x:v>HDB: khoản 969.153 triệu VND là chênh lệch đánh giá lại khoản đầu tư khi hợp nhất kinh doanh (thuyết minh 35, PDF 50); ô trống ở ngân hàng khác nghĩa là chưa chuẩn hóa đầy đủ khoản bất thường, không phải xác nhận không có. HDB mới hợp nhất HDS trong kỳ; Vikki không hợp nhất.</x:v>
      </x:c>
      <x:c r="B22" s="24"/>
      <x:c r="C22" s="24"/>
      <x:c r="D22" s="24"/>
      <x:c r="E22" s="24"/>
      <x:c r="F22" s="24"/>
      <x:c r="G22" s="24"/>
      <x:c r="H22" s="24"/>
      <x:c r="I22" s="24"/>
      <x:c r="J22" s="24"/>
      <x:c r="K22" s="24"/>
      <x:c r="L22" s="24"/>
      <x:c r="M22" s="24"/>
      <x:c r="N22" s="24"/>
      <x:c r="O22" s="24"/>
      <x:c r="P22" s="24"/>
      <x:c r="Q22" s="24"/>
      <x:c r="R22" s="24"/>
    </x:row>
    <x:row r="23" ht="23" customHeight="1">
      <x:c r="A23" s="24"/>
      <x:c r="B23" s="24"/>
      <x:c r="C23" s="24"/>
      <x:c r="D23" s="24"/>
      <x:c r="E23" s="24"/>
      <x:c r="F23" s="24"/>
      <x:c r="G23" s="24"/>
      <x:c r="H23" s="24"/>
      <x:c r="I23" s="24"/>
      <x:c r="J23" s="24"/>
      <x:c r="K23" s="24"/>
      <x:c r="L23" s="24"/>
      <x:c r="M23" s="24"/>
      <x:c r="N23" s="24"/>
      <x:c r="O23" s="24"/>
      <x:c r="P23" s="24"/>
      <x:c r="Q23" s="24"/>
      <x:c r="R23" s="24"/>
    </x:row>
    <x:row r="24" ht="23" customHeight="1">
      <x:c r="A24" s="1"/>
      <x:c r="B24" s="1"/>
      <x:c r="C24" s="1"/>
      <x:c r="D24" s="1"/>
      <x:c r="E24" s="1"/>
      <x:c r="F24" s="1"/>
      <x:c r="G24" s="1"/>
      <x:c r="H24" s="1"/>
      <x:c r="I24" s="1"/>
      <x:c r="J24" s="1"/>
      <x:c r="K24" s="1"/>
      <x:c r="L24" s="1"/>
      <x:c r="M24" s="1"/>
      <x:c r="N24" s="1"/>
      <x:c r="O24" s="1"/>
      <x:c r="P24" s="1"/>
      <x:c r="Q24" s="1"/>
      <x:c r="R24" s="1"/>
    </x:row>
  </x:sheetData>
  <x:mergeCells>
    <x:mergeCell ref="A1:R2"/>
    <x:mergeCell ref="A3:R3"/>
    <x:mergeCell ref="A16:R17"/>
    <x:mergeCell ref="A19:R20"/>
    <x:mergeCell ref="A22:R23"/>
  </x:mergeCells>
  <x:pageMargins left="0.7" right="0.7" top="0.75" bottom="0.75" header="0.3" footer="0.3"/>
</x:worksheet>
</file>

<file path=xl/worksheets/sheet5.xml><?xml version="1.0" encoding="utf-8"?>
<x:worksheet xmlns:x="http://schemas.openxmlformats.org/spreadsheetml/2006/main">
  <x:sheetPr>
    <x:tabColor rgb="FF087F8C"/>
  </x:sheetPr>
  <x:sheetViews>
    <x:sheetView showGridLines="0" workbookViewId="0">
      <x:pane xSplit="2" ySplit="5" topLeftCell="C6" activePane="bottomRight" state="frozen"/>
    </x:sheetView>
  </x:sheetViews>
  <x:sheetFormatPr defaultRowHeight="15"/>
  <x:cols>
    <x:col min="1" max="1" width="15" hidden="0" customWidth="1"/>
    <x:col min="2" max="2" width="21" hidden="0" customWidth="1"/>
    <x:col min="3" max="3" width="21" hidden="0" customWidth="1"/>
    <x:col min="4" max="4" width="21" hidden="0" customWidth="1"/>
    <x:col min="5" max="5" width="21" hidden="0" customWidth="1"/>
    <x:col min="6" max="6" width="21" hidden="0" customWidth="1"/>
    <x:col min="7" max="7" width="21" hidden="0" customWidth="1"/>
    <x:col min="8" max="8" width="15" hidden="0" customWidth="1"/>
    <x:col min="9" max="9" width="15" hidden="0" customWidth="1"/>
    <x:col min="10" max="10" width="15" hidden="0" customWidth="1"/>
    <x:col min="11" max="11" width="15" hidden="0" customWidth="1"/>
    <x:col min="12" max="12" width="43" hidden="0" customWidth="1"/>
  </x:cols>
  <x:sheetData>
    <x:row r="1" ht="23" customHeight="1">
      <x:c r="A1" s="4" t="str">
        <x:v>Nguồn vốn • đối chiếu cùng dòng BCTC</x:v>
      </x:c>
      <x:c r="B1" s="4"/>
      <x:c r="C1" s="4"/>
      <x:c r="D1" s="4"/>
      <x:c r="E1" s="4"/>
      <x:c r="F1" s="4"/>
      <x:c r="G1" s="4"/>
      <x:c r="H1" s="4"/>
      <x:c r="I1" s="4"/>
      <x:c r="J1" s="4"/>
      <x:c r="K1" s="4"/>
      <x:c r="L1" s="4"/>
    </x:row>
    <x:row r="2" ht="23" customHeight="1">
      <x:c r="A2" s="4"/>
      <x:c r="B2" s="4"/>
      <x:c r="C2" s="4"/>
      <x:c r="D2" s="4"/>
      <x:c r="E2" s="4"/>
      <x:c r="F2" s="4"/>
      <x:c r="G2" s="4"/>
      <x:c r="H2" s="4"/>
      <x:c r="I2" s="4"/>
      <x:c r="J2" s="4"/>
      <x:c r="K2" s="4"/>
      <x:c r="L2" s="4"/>
    </x:row>
    <x:row r="3" ht="35" customHeight="1">
      <x:c r="A3" s="6" t="str">
        <x:v>Đơn vị: triệu VND | Hợp nhất | 30/06/2026 so với 31/12/2025 | Không phải bảng LDR theo quy định</x:v>
      </x:c>
      <x:c r="B3" s="6"/>
      <x:c r="C3" s="6"/>
      <x:c r="D3" s="6"/>
      <x:c r="E3" s="6"/>
      <x:c r="F3" s="6"/>
      <x:c r="G3" s="6"/>
      <x:c r="H3" s="6"/>
      <x:c r="I3" s="6"/>
      <x:c r="J3" s="6"/>
      <x:c r="K3" s="6"/>
      <x:c r="L3" s="6"/>
    </x:row>
    <x:row r="4" ht="23" customHeight="1">
      <x:c r="A4" s="1"/>
      <x:c r="B4" s="1"/>
      <x:c r="C4" s="1"/>
      <x:c r="D4" s="1"/>
      <x:c r="E4" s="1"/>
      <x:c r="F4" s="1"/>
      <x:c r="G4" s="1"/>
      <x:c r="H4" s="1"/>
      <x:c r="I4" s="1"/>
      <x:c r="J4" s="1"/>
      <x:c r="K4" s="1"/>
      <x:c r="L4" s="1"/>
    </x:row>
    <x:row r="5" ht="44" customHeight="1">
      <x:c r="A5" s="10" t="str">
        <x:v>Mã</x:v>
      </x:c>
      <x:c r="B5" s="10" t="str">
        <x:v>Tiền gửi KH 6/26</x:v>
      </x:c>
      <x:c r="C5" s="10" t="str">
        <x:v>Tiền gửi KH 12/25</x:v>
      </x:c>
      <x:c r="D5" s="10" t="str">
        <x:v>GTCG 6/26</x:v>
      </x:c>
      <x:c r="E5" s="10" t="str">
        <x:v>GTCG 12/25</x:v>
      </x:c>
      <x:c r="F5" s="10" t="str">
        <x:v>Tiền gửi/vay TCTD 6/26</x:v>
      </x:c>
      <x:c r="G5" s="10" t="str">
        <x:v>Tiền gửi/vay TCTD 12/25</x:v>
      </x:c>
      <x:c r="H5" s="10" t="str">
        <x:v>Tăng tiền gửi KH</x:v>
      </x:c>
      <x:c r="I5" s="10" t="str">
        <x:v>Tăng dư nợ phân loại</x:v>
      </x:c>
      <x:c r="J5" s="10" t="str">
        <x:v>Nguồn</x:v>
      </x:c>
      <x:c r="K5" s="10" t="str">
        <x:v>Trang PDF</x:v>
      </x:c>
      <x:c r="L5" s="10" t="str">
        <x:v>Lưu ý</x:v>
      </x:c>
    </x:row>
    <x:row r="6" ht="43" customHeight="1">
      <x:c r="A6" s="11" t="str">
        <x:v>VCB</x:v>
      </x:c>
      <x:c r="B6" s="16" t="n">
        <x:v>1728820567</x:v>
      </x:c>
      <x:c r="C6" s="16" t="n">
        <x:v>1672534846</x:v>
      </x:c>
      <x:c r="D6" s="16" t="n">
        <x:v>39345465</x:v>
      </x:c>
      <x:c r="E6" s="16" t="n">
        <x:v>27101221</x:v>
      </x:c>
      <x:c r="F6" s="16" t="n">
        <x:v>405183825</x:v>
      </x:c>
      <x:c r="G6" s="16" t="n">
        <x:v>321158102</x:v>
      </x:c>
      <x:c r="H6" s="19" t="n">
        <x:f>B6/C6-1</x:f>
        <x:v>0.03365294369478278</x:v>
      </x:c>
      <x:c r="I6" s="19" t="n">
        <x:f>'No_quy'!L9/'No_quy'!L7-1</x:f>
        <x:v>0.05057728797617633</x:v>
      </x:c>
      <x:c r="J6" s="11" t="str">
        <x:v>S02</x:v>
      </x:c>
      <x:c r="K6" s="11" t="str">
        <x:v>10</x:v>
      </x:c>
      <x:c r="L6" s="22" t="str">
        <x:v>Chưa chuẩn hóa kỳ hạn, giá vốn và CASA cho toàn mẫu</x:v>
      </x:c>
    </x:row>
    <x:row r="7" ht="43" customHeight="1">
      <x:c r="A7" s="1" t="str">
        <x:v>BID</x:v>
      </x:c>
      <x:c r="B7" s="17" t="n">
        <x:v>2261489130</x:v>
      </x:c>
      <x:c r="C7" s="17" t="n">
        <x:v>2222991628</x:v>
      </x:c>
      <x:c r="D7" s="17" t="n">
        <x:v>301731655</x:v>
      </x:c>
      <x:c r="E7" s="17" t="n">
        <x:v>225407774</x:v>
      </x:c>
      <x:c r="F7" s="17" t="n">
        <x:v>372325267</x:v>
      </x:c>
      <x:c r="G7" s="17" t="n">
        <x:v>417965201</x:v>
      </x:c>
      <x:c r="H7" s="21" t="n">
        <x:f>B7/C7-1</x:f>
        <x:v>0.017317879885420773</x:v>
      </x:c>
      <x:c r="I7" s="21" t="n">
        <x:f>'No_quy'!L13/'No_quy'!L11-1</x:f>
        <x:v>0.05430021428210141</x:v>
      </x:c>
      <x:c r="J7" s="1" t="str">
        <x:v>S05</x:v>
      </x:c>
      <x:c r="K7" s="1" t="str">
        <x:v>9</x:v>
      </x:c>
      <x:c r="L7" s="23" t="str">
        <x:v>Chưa chuẩn hóa kỳ hạn, giá vốn và CASA cho toàn mẫu</x:v>
      </x:c>
    </x:row>
    <x:row r="8" ht="43" customHeight="1">
      <x:c r="A8" s="11" t="str">
        <x:v>CTG</x:v>
      </x:c>
      <x:c r="B8" s="16" t="n">
        <x:v>1890809553</x:v>
      </x:c>
      <x:c r="C8" s="16" t="n">
        <x:v>1793732057</x:v>
      </x:c>
      <x:c r="D8" s="16" t="n">
        <x:v>142990024</x:v>
      </x:c>
      <x:c r="E8" s="16" t="n">
        <x:v>174030352</x:v>
      </x:c>
      <x:c r="F8" s="16" t="n">
        <x:v>472518030</x:v>
      </x:c>
      <x:c r="G8" s="16" t="n">
        <x:v>417724115</x:v>
      </x:c>
      <x:c r="H8" s="19" t="n">
        <x:f>B8/C8-1</x:f>
        <x:v>0.054120399767154215</x:v>
      </x:c>
      <x:c r="I8" s="19" t="n">
        <x:f>'No_quy'!L17/'No_quy'!L15-1</x:f>
        <x:v>0.05041221592342637</x:v>
      </x:c>
      <x:c r="J8" s="11" t="str">
        <x:v>S08</x:v>
      </x:c>
      <x:c r="K8" s="11" t="str">
        <x:v>8</x:v>
      </x:c>
      <x:c r="L8" s="22" t="str">
        <x:v>Chưa chuẩn hóa kỳ hạn, giá vốn và CASA cho toàn mẫu</x:v>
      </x:c>
    </x:row>
    <x:row r="9" ht="43" customHeight="1">
      <x:c r="A9" s="1" t="str">
        <x:v>ACB</x:v>
      </x:c>
      <x:c r="B9" s="17" t="n">
        <x:v>576603602</x:v>
      </x:c>
      <x:c r="C9" s="17" t="n">
        <x:v>585180175</x:v>
      </x:c>
      <x:c r="D9" s="17" t="n">
        <x:v>199012993</x:v>
      </x:c>
      <x:c r="E9" s="17" t="n">
        <x:v>133294422</x:v>
      </x:c>
      <x:c r="F9" s="17" t="n">
        <x:v>148360218</x:v>
      </x:c>
      <x:c r="G9" s="17" t="n">
        <x:v>154999539</x:v>
      </x:c>
      <x:c r="H9" s="21" t="n">
        <x:f>B9/C9-1</x:f>
        <x:v>-0.014656294533559655</x:v>
      </x:c>
      <x:c r="I9" s="21" t="n">
        <x:f>'No_quy'!L21/'No_quy'!L19-1</x:f>
        <x:v>0.0831715790426395</x:v>
      </x:c>
      <x:c r="J9" s="1" t="str">
        <x:v>S11</x:v>
      </x:c>
      <x:c r="K9" s="1" t="str">
        <x:v>8</x:v>
      </x:c>
      <x:c r="L9" s="23" t="str">
        <x:v>Chưa chuẩn hóa kỳ hạn, giá vốn và CASA cho toàn mẫu</x:v>
      </x:c>
    </x:row>
    <x:row r="10" ht="43" customHeight="1">
      <x:c r="A10" s="11" t="str">
        <x:v>MBB</x:v>
      </x:c>
      <x:c r="B10" s="16" t="n">
        <x:v>963815357</x:v>
      </x:c>
      <x:c r="C10" s="16" t="n">
        <x:v>921368132</x:v>
      </x:c>
      <x:c r="D10" s="16" t="n">
        <x:v>233503962</x:v>
      </x:c>
      <x:c r="E10" s="16" t="n">
        <x:v>187236104</x:v>
      </x:c>
      <x:c r="F10" s="16" t="n">
        <x:v>285608719</x:v>
      </x:c>
      <x:c r="G10" s="16" t="n">
        <x:v>248017489</x:v>
      </x:c>
      <x:c r="H10" s="19" t="n">
        <x:f>B10/C10-1</x:f>
        <x:v>0.04606977767709464</x:v>
      </x:c>
      <x:c r="I10" s="19" t="n">
        <x:f>'No_quy'!L25/'No_quy'!L23-1</x:f>
        <x:v>0.13260098328331194</x:v>
      </x:c>
      <x:c r="J10" s="11" t="str">
        <x:v>S14</x:v>
      </x:c>
      <x:c r="K10" s="11" t="str">
        <x:v>11</x:v>
      </x:c>
      <x:c r="L10" s="22" t="str">
        <x:v>Chưa chuẩn hóa kỳ hạn, giá vốn và CASA cho toàn mẫu</x:v>
      </x:c>
    </x:row>
    <x:row r="11" ht="43" customHeight="1">
      <x:c r="A11" s="1" t="str">
        <x:v>TCB</x:v>
      </x:c>
      <x:c r="B11" s="17" t="n">
        <x:v>662447730</x:v>
      </x:c>
      <x:c r="C11" s="17" t="n">
        <x:v>618911535</x:v>
      </x:c>
      <x:c r="D11" s="17" t="n">
        <x:v>212079904</x:v>
      </x:c>
      <x:c r="E11" s="17" t="n">
        <x:v>215330128</x:v>
      </x:c>
      <x:c r="F11" s="17" t="n">
        <x:v>164739459</x:v>
      </x:c>
      <x:c r="G11" s="17" t="n">
        <x:v>144982976</x:v>
      </x:c>
      <x:c r="H11" s="21" t="n">
        <x:f>B11/C11-1</x:f>
        <x:v>0.07034316301763543</x:v>
      </x:c>
      <x:c r="I11" s="21" t="n">
        <x:f>'No_quy'!L29/'No_quy'!L27-1</x:f>
        <x:v>0.09955785778311022</x:v>
      </x:c>
      <x:c r="J11" s="1" t="str">
        <x:v>S17</x:v>
      </x:c>
      <x:c r="K11" s="1" t="str">
        <x:v>9</x:v>
      </x:c>
      <x:c r="L11" s="23" t="str">
        <x:v>Chưa chuẩn hóa kỳ hạn, giá vốn và CASA cho toàn mẫu</x:v>
      </x:c>
    </x:row>
    <x:row r="12" ht="43" customHeight="1">
      <x:c r="A12" s="11" t="str">
        <x:v>VPB</x:v>
      </x:c>
      <x:c r="B12" s="16" t="n">
        <x:v>732887440</x:v>
      </x:c>
      <x:c r="C12" s="16" t="n">
        <x:v>628044616</x:v>
      </x:c>
      <x:c r="D12" s="16" t="n">
        <x:v>168943535</x:v>
      </x:c>
      <x:c r="E12" s="16" t="n">
        <x:v>107120653</x:v>
      </x:c>
      <x:c r="F12" s="16" t="n">
        <x:v>348140679</x:v>
      </x:c>
      <x:c r="G12" s="16" t="n">
        <x:v>295199519</x:v>
      </x:c>
      <x:c r="H12" s="19" t="n">
        <x:f>B12/C12-1</x:f>
        <x:v>0.16693531212438573</x:v>
      </x:c>
      <x:c r="I12" s="19" t="n">
        <x:f>'No_quy'!L33/'No_quy'!L31-1</x:f>
        <x:v>0.23457243791077675</x:v>
      </x:c>
      <x:c r="J12" s="11" t="str">
        <x:v>S20</x:v>
      </x:c>
      <x:c r="K12" s="11" t="str">
        <x:v>8</x:v>
      </x:c>
      <x:c r="L12" s="22" t="str">
        <x:v>Chưa chuẩn hóa kỳ hạn, giá vốn và CASA cho toàn mẫu</x:v>
      </x:c>
    </x:row>
    <x:row r="13" ht="43" customHeight="1">
      <x:c r="A13" s="1" t="str">
        <x:v>HDB</x:v>
      </x:c>
      <x:c r="B13" s="17" t="n">
        <x:v>674058701</x:v>
      </x:c>
      <x:c r="C13" s="17" t="n">
        <x:v>560714282</x:v>
      </x:c>
      <x:c r="D13" s="17" t="n">
        <x:v>107347997</x:v>
      </x:c>
      <x:c r="E13" s="17" t="n">
        <x:v>87434265</x:v>
      </x:c>
      <x:c r="F13" s="17" t="n">
        <x:v>148377911</x:v>
      </x:c>
      <x:c r="G13" s="17" t="n">
        <x:v>169207295</x:v>
      </x:c>
      <x:c r="H13" s="21" t="n">
        <x:f>B13/C13-1</x:f>
        <x:v>0.20214291420527797</x:v>
      </x:c>
      <x:c r="I13" s="21" t="n">
        <x:f>'No_quy'!L37/'No_quy'!L35-1</x:f>
        <x:v>0.20614110477529768</x:v>
      </x:c>
      <x:c r="J13" s="1" t="str">
        <x:v>S23</x:v>
      </x:c>
      <x:c r="K13" s="1" t="str">
        <x:v>8</x:v>
      </x:c>
      <x:c r="L13" s="23" t="str">
        <x:v>Chưa chuẩn hóa kỳ hạn, giá vốn và CASA cho toàn mẫu</x:v>
      </x:c>
    </x:row>
    <x:row r="14" ht="23" customHeight="1">
      <x:c r="A14" s="1"/>
      <x:c r="B14" s="1"/>
      <x:c r="C14" s="1"/>
      <x:c r="D14" s="1"/>
      <x:c r="E14" s="1"/>
      <x:c r="F14" s="1"/>
      <x:c r="G14" s="1"/>
      <x:c r="H14" s="1"/>
      <x:c r="I14" s="1"/>
      <x:c r="J14" s="1"/>
      <x:c r="K14" s="1"/>
      <x:c r="L14" s="1"/>
    </x:row>
    <x:row r="15" ht="23" customHeight="1">
      <x:c r="A15" s="1"/>
      <x:c r="B15" s="1"/>
      <x:c r="C15" s="1"/>
      <x:c r="D15" s="1"/>
      <x:c r="E15" s="1"/>
      <x:c r="F15" s="1"/>
      <x:c r="G15" s="1"/>
      <x:c r="H15" s="1"/>
      <x:c r="I15" s="1"/>
      <x:c r="J15" s="1"/>
      <x:c r="K15" s="1"/>
      <x:c r="L15" s="1"/>
    </x:row>
    <x:row r="16" ht="23" customHeight="1">
      <x:c r="A16" s="24" t="str">
        <x:v>Tiền gửi khách hàng, giấy tờ có giá và vốn liên ngân hàng là ba dòng riêng. Chênh lệch tăng trưởng tín dụng–tiền gửi chỉ là đầu mối về nguồn tài trợ, chưa chứng minh thiếu thanh khoản hay chi phí vốn tăng. Không cộng số liệu CASA từ tài liệu IR nếu định nghĩa khác; TCB công bố CASA gồm Sinh lời tự động.</x:v>
      </x:c>
      <x:c r="B16" s="24"/>
      <x:c r="C16" s="24"/>
      <x:c r="D16" s="24"/>
      <x:c r="E16" s="24"/>
      <x:c r="F16" s="24"/>
      <x:c r="G16" s="24"/>
      <x:c r="H16" s="24"/>
      <x:c r="I16" s="24"/>
      <x:c r="J16" s="24"/>
      <x:c r="K16" s="24"/>
      <x:c r="L16" s="24"/>
    </x:row>
    <x:row r="17" ht="23" customHeight="1">
      <x:c r="A17" s="24"/>
      <x:c r="B17" s="24"/>
      <x:c r="C17" s="24"/>
      <x:c r="D17" s="24"/>
      <x:c r="E17" s="24"/>
      <x:c r="F17" s="24"/>
      <x:c r="G17" s="24"/>
      <x:c r="H17" s="24"/>
      <x:c r="I17" s="24"/>
      <x:c r="J17" s="24"/>
      <x:c r="K17" s="24"/>
      <x:c r="L17" s="24"/>
    </x:row>
    <x:row r="18" ht="23" customHeight="1">
      <x:c r="A18" s="24"/>
      <x:c r="B18" s="24"/>
      <x:c r="C18" s="24"/>
      <x:c r="D18" s="24"/>
      <x:c r="E18" s="24"/>
      <x:c r="F18" s="24"/>
      <x:c r="G18" s="24"/>
      <x:c r="H18" s="24"/>
      <x:c r="I18" s="24"/>
      <x:c r="J18" s="24"/>
      <x:c r="K18" s="24"/>
      <x:c r="L18" s="24"/>
    </x:row>
    <x:row r="19" ht="23" customHeight="1">
      <x:c r="A19" s="1"/>
      <x:c r="B19" s="1"/>
      <x:c r="C19" s="1"/>
      <x:c r="D19" s="1"/>
      <x:c r="E19" s="1"/>
      <x:c r="F19" s="1"/>
      <x:c r="G19" s="1"/>
      <x:c r="H19" s="1"/>
      <x:c r="I19" s="1"/>
      <x:c r="J19" s="1"/>
      <x:c r="K19" s="1"/>
      <x:c r="L19" s="1"/>
    </x:row>
    <x:row r="20" ht="23" customHeight="1">
      <x:c r="A20" s="24" t="str">
        <x:v>Đánh giá sức hấp thụ cần bổ sung CAR, vốn cấp 1, kỳ hạn nguồn vốn, NIM, lịch tái định giá và tỷ trọng tiền gửi lớn. Bộ dữ liệu này chưa đủ để xếp hạng sức khỏe thanh khoản hoặc mức độ an toàn vốn của tám ngân hàng.</x:v>
      </x:c>
      <x:c r="B20" s="24"/>
      <x:c r="C20" s="24"/>
      <x:c r="D20" s="24"/>
      <x:c r="E20" s="24"/>
      <x:c r="F20" s="24"/>
      <x:c r="G20" s="24"/>
      <x:c r="H20" s="24"/>
      <x:c r="I20" s="24"/>
      <x:c r="J20" s="24"/>
      <x:c r="K20" s="24"/>
      <x:c r="L20" s="24"/>
    </x:row>
    <x:row r="21" ht="23" customHeight="1">
      <x:c r="A21" s="24"/>
      <x:c r="B21" s="24"/>
      <x:c r="C21" s="24"/>
      <x:c r="D21" s="24"/>
      <x:c r="E21" s="24"/>
      <x:c r="F21" s="24"/>
      <x:c r="G21" s="24"/>
      <x:c r="H21" s="24"/>
      <x:c r="I21" s="24"/>
      <x:c r="J21" s="24"/>
      <x:c r="K21" s="24"/>
      <x:c r="L21" s="24"/>
    </x:row>
    <x:row r="22" ht="23" customHeight="1">
      <x:c r="A22" s="24"/>
      <x:c r="B22" s="24"/>
      <x:c r="C22" s="24"/>
      <x:c r="D22" s="24"/>
      <x:c r="E22" s="24"/>
      <x:c r="F22" s="24"/>
      <x:c r="G22" s="24"/>
      <x:c r="H22" s="24"/>
      <x:c r="I22" s="24"/>
      <x:c r="J22" s="24"/>
      <x:c r="K22" s="24"/>
      <x:c r="L22" s="24"/>
    </x:row>
    <x:row r="23" ht="23" customHeight="1">
      <x:c r="A23" s="1"/>
      <x:c r="B23" s="1"/>
      <x:c r="C23" s="1"/>
      <x:c r="D23" s="1"/>
      <x:c r="E23" s="1"/>
      <x:c r="F23" s="1"/>
      <x:c r="G23" s="1"/>
      <x:c r="H23" s="1"/>
      <x:c r="I23" s="1"/>
      <x:c r="J23" s="1"/>
      <x:c r="K23" s="1"/>
      <x:c r="L23" s="1"/>
    </x:row>
    <x:row r="25" ht="42" customHeight="1">
      <x:c r="A25" s="10" t="str">
        <x:v>Mã</x:v>
      </x:c>
      <x:c r="B25" s="10" t="str">
        <x:v>KD bất động sản</x:v>
      </x:c>
      <x:c r="C25" s="10" t="str">
        <x:v>Dư nợ phân loại</x:v>
      </x:c>
      <x:c r="D25" s="10" t="str">
        <x:v>Tỷ trọng tự tính</x:v>
      </x:c>
      <x:c r="E25" s="10" t="str">
        <x:v>Nguồn</x:v>
      </x:c>
      <x:c r="F25" s="10" t="str">
        <x:v>Trang PDF</x:v>
      </x:c>
      <x:c r="G25" s="10" t="str">
        <x:v>Phạm vi</x:v>
      </x:c>
      <x:c r="H25" s="10" t="str"/>
      <x:c r="I25" s="10" t="str"/>
      <x:c r="J25" s="10" t="str"/>
      <x:c r="K25" s="10" t="str"/>
      <x:c r="L25" s="10" t="str"/>
    </x:row>
    <x:row r="26" ht="42" customHeight="1">
      <x:c r="A26" s="39" t="str">
        <x:v>TCB</x:v>
      </x:c>
      <x:c r="B26" s="40" t="n">
        <x:v>212311428</x:v>
      </x:c>
      <x:c r="C26" s="41" t="n">
        <x:f>'No_quy'!L29</x:f>
        <x:v>795813133</x:v>
      </x:c>
      <x:c r="D26" s="42" t="n">
        <x:f>B26/C26</x:f>
        <x:v>0.266785529411463</x:v>
      </x:c>
      <x:c r="E26" s="39" t="str">
        <x:v>S17</x:v>
      </x:c>
      <x:c r="F26" s="39" t="str">
        <x:v>51</x:v>
      </x:c>
      <x:c r="G26" s="39" t="str">
        <x:v>Chỉ ngành kinh doanh BĐS; không cộng vay mua nhà cá nhân, trái phiếu hoặc bên liên quan.</x:v>
      </x:c>
      <x:c r="H26" s="39"/>
      <x:c r="I26" s="39"/>
      <x:c r="J26" s="39"/>
      <x:c r="K26" s="39"/>
      <x:c r="L26" s="39"/>
    </x:row>
    <x:row r="27" ht="42" customHeight="1">
      <x:c r="A27" s="39" t="str">
        <x:v>VPB</x:v>
      </x:c>
      <x:c r="B27" s="40" t="n">
        <x:v>295770564</x:v>
      </x:c>
      <x:c r="C27" s="41" t="n">
        <x:f>'No_quy'!L33</x:f>
        <x:v>1123224388</x:v>
      </x:c>
      <x:c r="D27" s="42" t="n">
        <x:f>B27/C27</x:f>
        <x:v>0.26332277607205945</x:v>
      </x:c>
      <x:c r="E27" s="39" t="str">
        <x:v>S20</x:v>
      </x:c>
      <x:c r="F27" s="39" t="str">
        <x:v>48</x:v>
      </x:c>
      <x:c r="G27" s="39" t="str">
        <x:v>Chỉ ngành kinh doanh BĐS; không cộng vay mua nhà cá nhân, trái phiếu hoặc bên liên quan.</x:v>
      </x:c>
      <x:c r="H27" s="39"/>
      <x:c r="I27" s="39"/>
      <x:c r="J27" s="39"/>
      <x:c r="K27" s="39"/>
      <x:c r="L27" s="39"/>
    </x:row>
    <x:row r="28" ht="42" customHeight="1">
      <x:c r="A28" s="39" t="str">
        <x:v>HDB</x:v>
      </x:c>
      <x:c r="B28" s="40" t="n">
        <x:v>78710202</x:v>
      </x:c>
      <x:c r="C28" s="41" t="n">
        <x:f>'No_quy'!L37</x:f>
        <x:v>659000255</x:v>
      </x:c>
      <x:c r="D28" s="42" t="n">
        <x:f>B28/C28</x:f>
        <x:v>0.11943880355554642</x:v>
      </x:c>
      <x:c r="E28" s="39" t="str">
        <x:v>S23</x:v>
      </x:c>
      <x:c r="F28" s="39" t="str">
        <x:v>36</x:v>
      </x:c>
      <x:c r="G28" s="39" t="str">
        <x:v>Chỉ ngành kinh doanh BĐS; không cộng vay mua nhà cá nhân, trái phiếu hoặc bên liên quan.</x:v>
      </x:c>
      <x:c r="H28" s="39"/>
      <x:c r="I28" s="39"/>
      <x:c r="J28" s="39"/>
      <x:c r="K28" s="39"/>
      <x:c r="L28" s="39"/>
    </x:row>
    <x:row r="30">
      <x:c r="A30" s="45" t="str">
        <x:v>Chưa chuẩn hóa đầy đủ cơ cấu ngành, khách hàng lớn/nhóm liên quan và tài sản bảo đảm cho cả 8 ngân hàng. Các số dư tài sản bảo đảm trên BCTC không phải giá trị tiền mặt chắc chắn có thể thu hồi; cần hồ sơ pháp lý, thứ tự ưu tiên, định giá cập nhật, chi phí và thời gian xử lý.</x:v>
      </x:c>
      <x:c r="B30" s="45"/>
      <x:c r="C30" s="45"/>
      <x:c r="D30" s="45"/>
      <x:c r="E30" s="45"/>
      <x:c r="F30" s="45"/>
      <x:c r="G30" s="45"/>
      <x:c r="H30" s="45"/>
      <x:c r="I30" s="45"/>
      <x:c r="J30" s="45"/>
      <x:c r="K30" s="45"/>
      <x:c r="L30" s="45"/>
    </x:row>
    <x:row r="31">
      <x:c r="A31" s="45"/>
      <x:c r="B31" s="45"/>
      <x:c r="C31" s="45"/>
      <x:c r="D31" s="45"/>
      <x:c r="E31" s="45"/>
      <x:c r="F31" s="45"/>
      <x:c r="G31" s="45"/>
      <x:c r="H31" s="45"/>
      <x:c r="I31" s="45"/>
      <x:c r="J31" s="45"/>
      <x:c r="K31" s="45"/>
      <x:c r="L31" s="45"/>
    </x:row>
    <x:row r="32">
      <x:c r="A32" s="45"/>
      <x:c r="B32" s="45"/>
      <x:c r="C32" s="45"/>
      <x:c r="D32" s="45"/>
      <x:c r="E32" s="45"/>
      <x:c r="F32" s="45"/>
      <x:c r="G32" s="45"/>
      <x:c r="H32" s="45"/>
      <x:c r="I32" s="45"/>
      <x:c r="J32" s="45"/>
      <x:c r="K32" s="45"/>
      <x:c r="L32" s="45"/>
    </x:row>
  </x:sheetData>
  <x:mergeCells>
    <x:mergeCell ref="A1:L2"/>
    <x:mergeCell ref="A3:L3"/>
    <x:mergeCell ref="A16:L18"/>
    <x:mergeCell ref="A20:L22"/>
    <x:mergeCell ref="G26:L26"/>
    <x:mergeCell ref="G27:L27"/>
    <x:mergeCell ref="G28:L28"/>
    <x:mergeCell ref="A30:L32"/>
  </x:mergeCells>
  <x:pageMargins left="0.7" right="0.7" top="0.75" bottom="0.75" header="0.3" footer="0.3"/>
</x:worksheet>
</file>

<file path=xl/worksheets/sheet6.xml><?xml version="1.0" encoding="utf-8"?>
<x:worksheet xmlns:x="http://schemas.openxmlformats.org/spreadsheetml/2006/main">
  <x:sheetPr>
    <x:tabColor rgb="FF087F8C"/>
  </x:sheetPr>
  <x:sheetViews>
    <x:sheetView showGridLines="0" workbookViewId="0">
      <x:pane xSplit="2" ySplit="5" topLeftCell="C6" activePane="bottomRight" state="frozen"/>
    </x:sheetView>
  </x:sheetViews>
  <x:sheetFormatPr defaultRowHeight="15"/>
  <x:cols>
    <x:col min="1" max="1" width="12" hidden="0" customWidth="1"/>
    <x:col min="2" max="2" width="31" hidden="0" customWidth="1"/>
    <x:col min="3" max="3" width="27" hidden="0" customWidth="1"/>
    <x:col min="4" max="4" width="28" hidden="0" customWidth="1"/>
    <x:col min="5" max="5" width="95" hidden="0" customWidth="1"/>
    <x:col min="6" max="6" width="42" hidden="0" customWidth="1"/>
  </x:cols>
  <x:sheetData>
    <x:row r="1" ht="23" customHeight="1">
      <x:c r="A1" s="4" t="str">
        <x:v>Danh mục nguồn để kiểm tra lại</x:v>
      </x:c>
      <x:c r="B1" s="4"/>
      <x:c r="C1" s="4"/>
      <x:c r="D1" s="4"/>
      <x:c r="E1" s="4"/>
      <x:c r="F1" s="4"/>
    </x:row>
    <x:row r="2" ht="23" customHeight="1">
      <x:c r="A2" s="4"/>
      <x:c r="B2" s="4"/>
      <x:c r="C2" s="4"/>
      <x:c r="D2" s="4"/>
      <x:c r="E2" s="4"/>
      <x:c r="F2" s="4"/>
    </x:row>
    <x:row r="3" ht="35" customHeight="1">
      <x:c r="A3" s="6" t="str">
        <x:v>Tài liệu được tiếp cận đến 05/10/2026 | Số trang là trang PDF, bắt đầu từ 1 | Bản lưu là tài liệu do ngân hàng phát hành</x:v>
      </x:c>
      <x:c r="B3" s="6"/>
      <x:c r="C3" s="6"/>
      <x:c r="D3" s="6"/>
      <x:c r="E3" s="6"/>
      <x:c r="F3" s="6"/>
    </x:row>
    <x:row r="4" ht="23" customHeight="1">
      <x:c r="A4" s="1"/>
      <x:c r="B4" s="1"/>
      <x:c r="C4" s="1"/>
      <x:c r="D4" s="1"/>
      <x:c r="E4" s="1"/>
      <x:c r="F4" s="1"/>
    </x:row>
    <x:row r="5" ht="44" customHeight="1">
      <x:c r="A5" s="10" t="str">
        <x:v>Mã nguồn</x:v>
      </x:c>
      <x:c r="B5" s="10" t="str">
        <x:v>Tài liệu</x:v>
      </x:c>
      <x:c r="C5" s="10" t="str">
        <x:v>Loại / chất lượng</x:v>
      </x:c>
      <x:c r="D5" s="10" t="str">
        <x:v>Nơi lưu bản đã đọc</x:v>
      </x:c>
      <x:c r="E5" s="10" t="str">
        <x:v>URL đối chiếu</x:v>
      </x:c>
      <x:c r="F5" s="10" t="str">
        <x:v>Phạm vi</x:v>
      </x:c>
    </x:row>
    <x:row r="6" ht="72" customHeight="1">
      <x:c r="A6" s="46" t="str">
        <x:v>S01</x:v>
      </x:c>
      <x:c r="B6" s="46" t="str">
        <x:v>VCB_2025Q3</x:v>
      </x:c>
      <x:c r="C6" s="46" t="str">
        <x:v>BCTC quý chưa kiểm toán</x:v>
      </x:c>
      <x:c r="D6" s="46" t="str">
        <x:v>rs.nguoiquansat.vn</x:v>
      </x:c>
      <x:c r="E6" s="46" t="str">
        <x:v>https://rs.nguoiquansat.vn/ReportFile/VCB/2025/Baocaotaichinhhopnhatquy3nam2025.pdf</x:v>
      </x:c>
      <x:c r="F6" s="46" t="str">
        <x:v>Hợp nhất; xem nguồn từng bảng cho phạm vi chỉ tiêu</x:v>
      </x:c>
    </x:row>
    <x:row r="7" ht="72" customHeight="1">
      <x:c r="A7" s="47" t="str">
        <x:v>S02</x:v>
      </x:c>
      <x:c r="B7" s="47" t="str">
        <x:v>VCB_2026H1_reviewed</x:v>
      </x:c>
      <x:c r="C7" s="47" t="str">
        <x:v>BCTC soát xét/kiểm toán</x:v>
      </x:c>
      <x:c r="D7" s="47" t="str">
        <x:v>cdn.24hmoney.vn</x:v>
      </x:c>
      <x:c r="E7" s="47" t="str">
        <x:v>https://cdn.24hmoney.vn/upload/file/2026-3/2026-08-20/no-name-1787166203.pdf</x:v>
      </x:c>
      <x:c r="F7" s="47" t="str">
        <x:v>Hợp nhất; xem nguồn từng bảng cho phạm vi chỉ tiêu</x:v>
      </x:c>
    </x:row>
    <x:row r="8" ht="72" customHeight="1">
      <x:c r="A8" s="46" t="str">
        <x:v>S03</x:v>
      </x:c>
      <x:c r="B8" s="46" t="str">
        <x:v>VCB_2026Q1</x:v>
      </x:c>
      <x:c r="C8" s="46" t="str">
        <x:v>BCTC quý chưa kiểm toán</x:v>
      </x:c>
      <x:c r="D8" s="46" t="str">
        <x:v>cdn.24hmoney.vn</x:v>
      </x:c>
      <x:c r="E8" s="46" t="str">
        <x:v>https://cdn.24hmoney.vn/upload/file/2026-2/2026-04-30/no-name-1777491200.pdf</x:v>
      </x:c>
      <x:c r="F8" s="46" t="str">
        <x:v>Hợp nhất; xem nguồn từng bảng cho phạm vi chỉ tiêu</x:v>
      </x:c>
    </x:row>
    <x:row r="9" ht="72" customHeight="1">
      <x:c r="A9" s="47" t="str">
        <x:v>S04</x:v>
      </x:c>
      <x:c r="B9" s="47" t="str">
        <x:v>BID_2025Q3</x:v>
      </x:c>
      <x:c r="C9" s="47" t="str">
        <x:v>BCTC quý chưa kiểm toán</x:v>
      </x:c>
      <x:c r="D9" s="47" t="str">
        <x:v>rs.nguoiquansat.vn</x:v>
      </x:c>
      <x:c r="E9" s="47" t="str">
        <x:v>https://rs.nguoiquansat.vn/ReportFile/BID/2025/Baocaotaichinhhopnhatquy3nam2025.pdf</x:v>
      </x:c>
      <x:c r="F9" s="47" t="str">
        <x:v>Hợp nhất; xem nguồn từng bảng cho phạm vi chỉ tiêu</x:v>
      </x:c>
    </x:row>
    <x:row r="10" ht="72" customHeight="1">
      <x:c r="A10" s="46" t="str">
        <x:v>S05</x:v>
      </x:c>
      <x:c r="B10" s="46" t="str">
        <x:v>BID_2026H1_reviewed</x:v>
      </x:c>
      <x:c r="C10" s="46" t="str">
        <x:v>BCTC soát xét/kiểm toán</x:v>
      </x:c>
      <x:c r="D10" s="46" t="str">
        <x:v>cdn.24hmoney.vn</x:v>
      </x:c>
      <x:c r="E10" s="46" t="str">
        <x:v>https://cdn.24hmoney.vn/upload/file/2026-3/2026-08-20/no-name-1787165882.pdf</x:v>
      </x:c>
      <x:c r="F10" s="46" t="str">
        <x:v>Hợp nhất; xem nguồn từng bảng cho phạm vi chỉ tiêu</x:v>
      </x:c>
    </x:row>
    <x:row r="11" ht="72" customHeight="1">
      <x:c r="A11" s="47" t="str">
        <x:v>S06</x:v>
      </x:c>
      <x:c r="B11" s="47" t="str">
        <x:v>BID_2026Q1</x:v>
      </x:c>
      <x:c r="C11" s="47" t="str">
        <x:v>BCTC quý chưa kiểm toán</x:v>
      </x:c>
      <x:c r="D11" s="47" t="str">
        <x:v>rs.nguoiquansat.vn</x:v>
      </x:c>
      <x:c r="E11" s="47" t="str">
        <x:v>https://rs.nguoiquansat.vn/ReportFile/BID/2026/Baocaotaichinhhopnhatquy1nam2026.pdf</x:v>
      </x:c>
      <x:c r="F11" s="47" t="str">
        <x:v>Hợp nhất; xem nguồn từng bảng cho phạm vi chỉ tiêu</x:v>
      </x:c>
    </x:row>
    <x:row r="12" ht="72" customHeight="1">
      <x:c r="A12" s="46" t="str">
        <x:v>S07</x:v>
      </x:c>
      <x:c r="B12" s="46" t="str">
        <x:v>CTG_2025Q3</x:v>
      </x:c>
      <x:c r="C12" s="46" t="str">
        <x:v>BCTC quý chưa kiểm toán</x:v>
      </x:c>
      <x:c r="D12" s="46" t="str">
        <x:v>investor.vietinbank.vn</x:v>
      </x:c>
      <x:c r="E12" s="46" t="str">
        <x:v>https://investor.vietinbank.vn/documents/20126/168545/BCTC%2Bhop%2Bnhat%2B3Q2025..pdf.pdf/7cebff86-0a61-f4d6-ca68-b41a07a7b556</x:v>
      </x:c>
      <x:c r="F12" s="46" t="str">
        <x:v>Hợp nhất; xem nguồn từng bảng cho phạm vi chỉ tiêu</x:v>
      </x:c>
    </x:row>
    <x:row r="13" ht="72" customHeight="1">
      <x:c r="A13" s="47" t="str">
        <x:v>S08</x:v>
      </x:c>
      <x:c r="B13" s="47" t="str">
        <x:v>CTG_2026H1_reviewed</x:v>
      </x:c>
      <x:c r="C13" s="47" t="str">
        <x:v>BCTC soát xét/kiểm toán</x:v>
      </x:c>
      <x:c r="D13" s="47" t="str">
        <x:v>investor.vietinbank.vn</x:v>
      </x:c>
      <x:c r="E13" s="47" t="str">
        <x:v>https://investor.vietinbank.vn/documents/20126/1706111/BCTC%20hop%20nhat%206%20thang%202026%20da%20soat%20xet_VN.pdf.pdf/2d71d946-e77f-e059-2c94-9d9aea1c4387</x:v>
      </x:c>
      <x:c r="F13" s="47" t="str">
        <x:v>Hợp nhất; xem nguồn từng bảng cho phạm vi chỉ tiêu</x:v>
      </x:c>
    </x:row>
    <x:row r="14" ht="72" customHeight="1">
      <x:c r="A14" s="46" t="str">
        <x:v>S09</x:v>
      </x:c>
      <x:c r="B14" s="46" t="str">
        <x:v>CTG_2026Q1</x:v>
      </x:c>
      <x:c r="C14" s="46" t="str">
        <x:v>BCTC quý chưa kiểm toán</x:v>
      </x:c>
      <x:c r="D14" s="46" t="str">
        <x:v>investor.vietinbank.vn</x:v>
      </x:c>
      <x:c r="E14" s="46" t="str">
        <x:v>https://investor.vietinbank.vn/documents/20126/745243/BCTC%20hop%20nhat%20Quy%20I.2026.pdf.pdf/fe475c57-822f-3c6d-5bf1-53e6612969e9</x:v>
      </x:c>
      <x:c r="F14" s="46" t="str">
        <x:v>Hợp nhất; xem nguồn từng bảng cho phạm vi chỉ tiêu</x:v>
      </x:c>
    </x:row>
    <x:row r="15" ht="72" customHeight="1">
      <x:c r="A15" s="47" t="str">
        <x:v>S10</x:v>
      </x:c>
      <x:c r="B15" s="47" t="str">
        <x:v>ACB_2025Q3</x:v>
      </x:c>
      <x:c r="C15" s="47" t="str">
        <x:v>BCTC quý chưa kiểm toán</x:v>
      </x:c>
      <x:c r="D15" s="47" t="str">
        <x:v>rs.nguoiquansat.vn</x:v>
      </x:c>
      <x:c r="E15" s="47" t="str">
        <x:v>https://rs.nguoiquansat.vn/ReportFile/ACB/2025/Baocaotaichinhhopnhatquy3nam2025.pdf</x:v>
      </x:c>
      <x:c r="F15" s="47" t="str">
        <x:v>Hợp nhất; xem nguồn từng bảng cho phạm vi chỉ tiêu</x:v>
      </x:c>
    </x:row>
    <x:row r="16" ht="72" customHeight="1">
      <x:c r="A16" s="46" t="str">
        <x:v>S11</x:v>
      </x:c>
      <x:c r="B16" s="46" t="str">
        <x:v>ACB_2026H1_reviewed</x:v>
      </x:c>
      <x:c r="C16" s="46" t="str">
        <x:v>BCTC soát xét/kiểm toán</x:v>
      </x:c>
      <x:c r="D16" s="46" t="str">
        <x:v>cdn.24hmoney.vn</x:v>
      </x:c>
      <x:c r="E16" s="46" t="str">
        <x:v>https://cdn.24hmoney.vn/upload/file/2026-3/2026-08-20/no-name-1787166133.pdf</x:v>
      </x:c>
      <x:c r="F16" s="46" t="str">
        <x:v>Hợp nhất; xem nguồn từng bảng cho phạm vi chỉ tiêu</x:v>
      </x:c>
    </x:row>
    <x:row r="17" ht="72" customHeight="1">
      <x:c r="A17" s="47" t="str">
        <x:v>S12</x:v>
      </x:c>
      <x:c r="B17" s="47" t="str">
        <x:v>ACB_2026Q1</x:v>
      </x:c>
      <x:c r="C17" s="47" t="str">
        <x:v>BCTC quý chưa kiểm toán</x:v>
      </x:c>
      <x:c r="D17" s="47" t="str">
        <x:v>rs.nguoiquansat.vn</x:v>
      </x:c>
      <x:c r="E17" s="47" t="str">
        <x:v>https://rs.nguoiquansat.vn/ReportFile/ACB/2026/Baocaotaichinhhopnhatquy1nam2026.pdf</x:v>
      </x:c>
      <x:c r="F17" s="47" t="str">
        <x:v>Hợp nhất; xem nguồn từng bảng cho phạm vi chỉ tiêu</x:v>
      </x:c>
    </x:row>
    <x:row r="18" ht="72" customHeight="1">
      <x:c r="A18" s="46" t="str">
        <x:v>S13</x:v>
      </x:c>
      <x:c r="B18" s="46" t="str">
        <x:v>MBB_2025Q3</x:v>
      </x:c>
      <x:c r="C18" s="46" t="str">
        <x:v>BCTC quý chưa kiểm toán</x:v>
      </x:c>
      <x:c r="D18" s="46" t="str">
        <x:v>cdn.24hmoney.vn</x:v>
      </x:c>
      <x:c r="E18" s="46" t="str">
        <x:v>https://cdn.24hmoney.vn/upload/file/2025-4/2025-10-28/no-name-1761598349.pdf</x:v>
      </x:c>
      <x:c r="F18" s="46" t="str">
        <x:v>Hợp nhất; xem nguồn từng bảng cho phạm vi chỉ tiêu</x:v>
      </x:c>
    </x:row>
    <x:row r="19" ht="72" customHeight="1">
      <x:c r="A19" s="47" t="str">
        <x:v>S14</x:v>
      </x:c>
      <x:c r="B19" s="47" t="str">
        <x:v>MBB_2026H1_reviewed</x:v>
      </x:c>
      <x:c r="C19" s="47" t="str">
        <x:v>BCTC soát xét/kiểm toán</x:v>
      </x:c>
      <x:c r="D19" s="47" t="str">
        <x:v>cdn.24hmoney.vn</x:v>
      </x:c>
      <x:c r="E19" s="47" t="str">
        <x:v>https://cdn.24hmoney.vn/upload/file/2026-3/2026-08-08/no-name-1786128041.pdf</x:v>
      </x:c>
      <x:c r="F19" s="47" t="str">
        <x:v>Hợp nhất; xem nguồn từng bảng cho phạm vi chỉ tiêu</x:v>
      </x:c>
    </x:row>
    <x:row r="20" ht="72" customHeight="1">
      <x:c r="A20" s="46" t="str">
        <x:v>S15</x:v>
      </x:c>
      <x:c r="B20" s="46" t="str">
        <x:v>MBB_2026Q1</x:v>
      </x:c>
      <x:c r="C20" s="46" t="str">
        <x:v>BCTC quý chưa kiểm toán</x:v>
      </x:c>
      <x:c r="D20" s="46" t="str">
        <x:v>cdn.24hmoney.vn</x:v>
      </x:c>
      <x:c r="E20" s="46" t="str">
        <x:v>https://cdn.24hmoney.vn/upload/file/2026-2/2026-04-29/no-name-1777403743.pdf</x:v>
      </x:c>
      <x:c r="F20" s="46" t="str">
        <x:v>Hợp nhất; xem nguồn từng bảng cho phạm vi chỉ tiêu</x:v>
      </x:c>
    </x:row>
    <x:row r="21" ht="72" customHeight="1">
      <x:c r="A21" s="47" t="str">
        <x:v>S16</x:v>
      </x:c>
      <x:c r="B21" s="47" t="str">
        <x:v>TCB_2025Q3</x:v>
      </x:c>
      <x:c r="C21" s="47" t="str">
        <x:v>BCTC quý chưa kiểm toán</x:v>
      </x:c>
      <x:c r="D21" s="47" t="str">
        <x:v>techcombank.com</x:v>
      </x:c>
      <x:c r="E21" s="47" t="str">
        <x:v>https://techcombank.com/content/dam/techcombank/public-site/documents/techcombank-vas-consolidated-financial-statements-3q25-searchable.pdf</x:v>
      </x:c>
      <x:c r="F21" s="47" t="str">
        <x:v>Hợp nhất; xem nguồn từng bảng cho phạm vi chỉ tiêu</x:v>
      </x:c>
    </x:row>
    <x:row r="22" ht="72" customHeight="1">
      <x:c r="A22" s="46" t="str">
        <x:v>S17</x:v>
      </x:c>
      <x:c r="B22" s="46" t="str">
        <x:v>TCB_2026H1_signed</x:v>
      </x:c>
      <x:c r="C22" s="46" t="str">
        <x:v>BCTC soát xét/kiểm toán</x:v>
      </x:c>
      <x:c r="D22" s="46" t="str">
        <x:v>cdn.24hmoney.vn</x:v>
      </x:c>
      <x:c r="E22" s="46" t="str">
        <x:v>https://cdn.24hmoney.vn/upload/file/2026-3/2026-08-18/no-name-1786992695.pdf</x:v>
      </x:c>
      <x:c r="F22" s="46" t="str">
        <x:v>Hợp nhất; xem nguồn từng bảng cho phạm vi chỉ tiêu</x:v>
      </x:c>
    </x:row>
    <x:row r="23" ht="72" customHeight="1">
      <x:c r="A23" s="47" t="str">
        <x:v>S18</x:v>
      </x:c>
      <x:c r="B23" s="47" t="str">
        <x:v>TCB_2026Q1</x:v>
      </x:c>
      <x:c r="C23" s="47" t="str">
        <x:v>BCTC quý chưa kiểm toán</x:v>
      </x:c>
      <x:c r="D23" s="47" t="str">
        <x:v>techcombank.com</x:v>
      </x:c>
      <x:c r="E23" s="47" t="str">
        <x:v>https://techcombank.com/content/dam/techcombank/public-site/documents/techcombank-vas-consolidated-financial-statements-1q26-searchable.pdf</x:v>
      </x:c>
      <x:c r="F23" s="47" t="str">
        <x:v>Hợp nhất; xem nguồn từng bảng cho phạm vi chỉ tiêu</x:v>
      </x:c>
    </x:row>
    <x:row r="24" ht="72" customHeight="1">
      <x:c r="A24" s="46" t="str">
        <x:v>S19</x:v>
      </x:c>
      <x:c r="B24" s="46" t="str">
        <x:v>VPB_2025Q3</x:v>
      </x:c>
      <x:c r="C24" s="46" t="str">
        <x:v>BCTC quý chưa kiểm toán</x:v>
      </x:c>
      <x:c r="D24" s="46" t="str">
        <x:v>rs.nguoiquansat.vn</x:v>
      </x:c>
      <x:c r="E24" s="46" t="str">
        <x:v>https://rs.nguoiquansat.vn/ReportFile/VPB/2025/Baocaotaichinhhopnhatquy3nam2025.pdf</x:v>
      </x:c>
      <x:c r="F24" s="46" t="str">
        <x:v>Hợp nhất; xem nguồn từng bảng cho phạm vi chỉ tiêu</x:v>
      </x:c>
    </x:row>
    <x:row r="25" ht="72" customHeight="1">
      <x:c r="A25" s="47" t="str">
        <x:v>S20</x:v>
      </x:c>
      <x:c r="B25" s="47" t="str">
        <x:v>VPB_2026H1_reviewed</x:v>
      </x:c>
      <x:c r="C25" s="47" t="str">
        <x:v>BCTC soát xét/kiểm toán</x:v>
      </x:c>
      <x:c r="D25" s="47" t="str">
        <x:v>cdn.simplize.vn</x:v>
      </x:c>
      <x:c r="E25" s="47" t="str">
        <x:v>https://cdn.simplize.vn/simplizevn/report/VPB/Bao_cao_tai_chinh_Hop_nhat_Soat_xet_6_thang_au_nam_2026_.pdf</x:v>
      </x:c>
      <x:c r="F25" s="47" t="str">
        <x:v>Hợp nhất; xem nguồn từng bảng cho phạm vi chỉ tiêu</x:v>
      </x:c>
    </x:row>
    <x:row r="26" ht="72" customHeight="1">
      <x:c r="A26" s="46" t="str">
        <x:v>S21</x:v>
      </x:c>
      <x:c r="B26" s="46" t="str">
        <x:v>VPB_2026Q1</x:v>
      </x:c>
      <x:c r="C26" s="46" t="str">
        <x:v>BCTC quý chưa kiểm toán</x:v>
      </x:c>
      <x:c r="D26" s="46" t="str">
        <x:v>www.vpbank.com.vn</x:v>
      </x:c>
      <x:c r="E26" s="46" t="str">
        <x:v>https://www.vpbank.com.vn/-/media/vpbank-latest/5nha-dau-tu/bao-cao-tai-chinh/vas/2026/3-consolidated-financial-statements-searchable.pdf</x:v>
      </x:c>
      <x:c r="F26" s="46" t="str">
        <x:v>Hợp nhất; xem nguồn từng bảng cho phạm vi chỉ tiêu</x:v>
      </x:c>
    </x:row>
    <x:row r="27" ht="72" customHeight="1">
      <x:c r="A27" s="47" t="str">
        <x:v>S22</x:v>
      </x:c>
      <x:c r="B27" s="47" t="str">
        <x:v>HDB_2025Q3</x:v>
      </x:c>
      <x:c r="C27" s="47" t="str">
        <x:v>BCTC quý chưa kiểm toán</x:v>
      </x:c>
      <x:c r="D27" s="47" t="str">
        <x:v>rs.nguoiquansat.vn</x:v>
      </x:c>
      <x:c r="E27" s="47" t="str">
        <x:v>https://rs.nguoiquansat.vn/ReportFile/HDB/2025/Baocaotaichinhhopnhatquy3nam2025.pdf</x:v>
      </x:c>
      <x:c r="F27" s="47" t="str">
        <x:v>Hợp nhất; xem nguồn từng bảng cho phạm vi chỉ tiêu</x:v>
      </x:c>
    </x:row>
    <x:row r="28" ht="72" customHeight="1">
      <x:c r="A28" s="46" t="str">
        <x:v>S23</x:v>
      </x:c>
      <x:c r="B28" s="46" t="str">
        <x:v>HDB_2026H1_reviewed</x:v>
      </x:c>
      <x:c r="C28" s="46" t="str">
        <x:v>BCTC soát xét/kiểm toán</x:v>
      </x:c>
      <x:c r="D28" s="46" t="str">
        <x:v>cdn.hdbank.com.vn</x:v>
      </x:c>
      <x:c r="E28" s="46" t="str">
        <x:v>https://cdn.hdbank.com.vn/hdbank-file/investor/editor/5E3Kb7vPGM5lAqmqCb5e20260825095107/BAOCAOTAICHINHSOATXETBANNIENNAM2026HOPNHATVN_1787626347024.pdf</x:v>
      </x:c>
      <x:c r="F28" s="46" t="str">
        <x:v>Hợp nhất; xem nguồn từng bảng cho phạm vi chỉ tiêu</x:v>
      </x:c>
    </x:row>
    <x:row r="29" ht="72" customHeight="1">
      <x:c r="A29" s="47" t="str">
        <x:v>S24</x:v>
      </x:c>
      <x:c r="B29" s="47" t="str">
        <x:v>HDB_2026Q1</x:v>
      </x:c>
      <x:c r="C29" s="47" t="str">
        <x:v>BCTC quý chưa kiểm toán</x:v>
      </x:c>
      <x:c r="D29" s="47" t="str">
        <x:v>rs.nguoiquansat.vn</x:v>
      </x:c>
      <x:c r="E29" s="47" t="str">
        <x:v>https://rs.nguoiquansat.vn/ReportFile/HDB/2026/Baocaotaichinhhopnhatquy1nam2026.pdf</x:v>
      </x:c>
      <x:c r="F29" s="47" t="str">
        <x:v>Hợp nhất; xem nguồn từng bảng cho phạm vi chỉ tiêu</x:v>
      </x:c>
    </x:row>
    <x:row r="30" ht="72" customHeight="1">
      <x:c r="A30" s="46" t="str">
        <x:v>S25</x:v>
      </x:c>
      <x:c r="B30" s="46" t="str">
        <x:v>VCB_2025FY</x:v>
      </x:c>
      <x:c r="C30" s="46" t="str">
        <x:v>BCTC soát xét/kiểm toán</x:v>
      </x:c>
      <x:c r="D30" s="46" t="str">
        <x:v>rs.nguoiquansat.vn</x:v>
      </x:c>
      <x:c r="E30" s="46" t="str">
        <x:v>https://rs.nguoiquansat.vn/ReportFile/VCB/2025/Baocaotaichinhhopnhatnam2025dakiemtoan.pdf</x:v>
      </x:c>
      <x:c r="F30" s="46" t="str">
        <x:v>Hợp nhất; xem nguồn từng bảng cho phạm vi chỉ tiêu</x:v>
      </x:c>
    </x:row>
    <x:row r="31" ht="72" customHeight="1">
      <x:c r="A31" s="47" t="str">
        <x:v>S26</x:v>
      </x:c>
      <x:c r="B31" s="47" t="str">
        <x:v>CTG_2025Q4</x:v>
      </x:c>
      <x:c r="C31" s="47" t="str">
        <x:v>BCTC quý chưa kiểm toán</x:v>
      </x:c>
      <x:c r="D31" s="47" t="str">
        <x:v>investor.vietinbank.vn</x:v>
      </x:c>
      <x:c r="E31" s="47" t="str">
        <x:v>https://investor.vietinbank.vn/documents/20126/516891/BCTC%20hop%20nhat%20Quy%20IV.2025.pdf.pdf/5fdb5ab3-7e02-e17d-93b8-b71382cc4426</x:v>
      </x:c>
      <x:c r="F31" s="47" t="str">
        <x:v>Hợp nhất; xem nguồn từng bảng cho phạm vi chỉ tiêu</x:v>
      </x:c>
    </x:row>
    <x:row r="32" ht="72" customHeight="1">
      <x:c r="A32" s="46" t="str">
        <x:v>S27</x:v>
      </x:c>
      <x:c r="B32" s="46" t="str">
        <x:v>ACB_2025Q4</x:v>
      </x:c>
      <x:c r="C32" s="46" t="str">
        <x:v>BCTC quý chưa kiểm toán</x:v>
      </x:c>
      <x:c r="D32" s="46" t="str">
        <x:v>acb.com.vn</x:v>
      </x:c>
      <x:c r="E32" s="46" t="str">
        <x:v>https://acb.com.vn/acbwebsite/files/20260126-ACB-BCTC%20hop%20nhat%20Quy%2004%20nam%202025.pdf</x:v>
      </x:c>
      <x:c r="F32" s="46" t="str">
        <x:v>Hợp nhất; xem nguồn từng bảng cho phạm vi chỉ tiêu</x:v>
      </x:c>
    </x:row>
    <x:row r="33" ht="72" customHeight="1">
      <x:c r="A33" s="47" t="str">
        <x:v>S28</x:v>
      </x:c>
      <x:c r="B33" s="47" t="str">
        <x:v>MBB_2025Q4</x:v>
      </x:c>
      <x:c r="C33" s="47" t="str">
        <x:v>BCTC quý chưa kiểm toán</x:v>
      </x:c>
      <x:c r="D33" s="47" t="str">
        <x:v>cdn.24hmoney.vn</x:v>
      </x:c>
      <x:c r="E33" s="47" t="str">
        <x:v>https://cdn.24hmoney.vn/upload/file/2026-1/2026-01-29/no-name-1769627819.pdf</x:v>
      </x:c>
      <x:c r="F33" s="47" t="str">
        <x:v>Hợp nhất; xem nguồn từng bảng cho phạm vi chỉ tiêu</x:v>
      </x:c>
    </x:row>
    <x:row r="34" ht="72" customHeight="1">
      <x:c r="A34" s="46" t="str">
        <x:v>S29</x:v>
      </x:c>
      <x:c r="B34" s="46" t="str">
        <x:v>TCB_2025Q4</x:v>
      </x:c>
      <x:c r="C34" s="46" t="str">
        <x:v>BCTC quý chưa kiểm toán</x:v>
      </x:c>
      <x:c r="D34" s="46" t="str">
        <x:v>techcombank.com</x:v>
      </x:c>
      <x:c r="E34" s="46" t="str">
        <x:v>https://techcombank.com/content/dam/techcombank/public-site/documents/Techcombank-VAS-consolidated-financial-statements-4Q25-Searchable.pdf</x:v>
      </x:c>
      <x:c r="F34" s="46" t="str">
        <x:v>Hợp nhất; xem nguồn từng bảng cho phạm vi chỉ tiêu</x:v>
      </x:c>
    </x:row>
    <x:row r="35" ht="72" customHeight="1">
      <x:c r="A35" s="47" t="str">
        <x:v>S30</x:v>
      </x:c>
      <x:c r="B35" s="47" t="str">
        <x:v>VPB_2025FY</x:v>
      </x:c>
      <x:c r="C35" s="47" t="str">
        <x:v>BCTC soát xét/kiểm toán</x:v>
      </x:c>
      <x:c r="D35" s="47" t="str">
        <x:v>rs.nguoiquansat.vn</x:v>
      </x:c>
      <x:c r="E35" s="47" t="str">
        <x:v>https://rs.nguoiquansat.vn/ReportFile/VPB/2025/Baocaotaichinhhopnhatnam2025dakiemtoan.pdf</x:v>
      </x:c>
      <x:c r="F35" s="47" t="str">
        <x:v>Hợp nhất; xem nguồn từng bảng cho phạm vi chỉ tiêu</x:v>
      </x:c>
    </x:row>
    <x:row r="36" ht="72" customHeight="1">
      <x:c r="A36" s="46" t="str">
        <x:v>S31</x:v>
      </x:c>
      <x:c r="B36" s="46" t="str">
        <x:v>HDB_2025FY</x:v>
      </x:c>
      <x:c r="C36" s="46" t="str">
        <x:v>BCTC soát xét/kiểm toán</x:v>
      </x:c>
      <x:c r="D36" s="46" t="str">
        <x:v>rs.nguoiquansat.vn</x:v>
      </x:c>
      <x:c r="E36" s="46" t="str">
        <x:v>https://rs.nguoiquansat.vn/ReportFile/HDB/2025/Baocaotaichinhhopnhatnam2025dakiemtoan.pdf</x:v>
      </x:c>
      <x:c r="F36" s="46" t="str">
        <x:v>Hợp nhất; xem nguồn từng bảng cho phạm vi chỉ tiêu</x:v>
      </x:c>
    </x:row>
    <x:row r="37" ht="72" customHeight="1">
      <x:c r="A37" s="47" t="str">
        <x:v>S32</x:v>
      </x:c>
      <x:c r="B37" s="47" t="str">
        <x:v>ACB_2025FY_native</x:v>
      </x:c>
      <x:c r="C37" s="47" t="str">
        <x:v>BCTC soát xét/kiểm toán</x:v>
      </x:c>
      <x:c r="D37" s="47" t="str">
        <x:v>acb.com.vn</x:v>
      </x:c>
      <x:c r="E37" s="47" t="str">
        <x:v>https://acb.com.vn/acbwebsite/files/ACB-FS2025-Consol-VN_searchable.pdf</x:v>
      </x:c>
      <x:c r="F37" s="47" t="str">
        <x:v>Hợp nhất; xem nguồn từng bảng cho phạm vi chỉ tiêu</x:v>
      </x:c>
    </x:row>
    <x:row r="38" ht="72" customHeight="1">
      <x:c r="A38" s="46" t="str">
        <x:v>S33</x:v>
      </x:c>
      <x:c r="B38" s="46" t="str">
        <x:v>TCB_2026Q2_release</x:v>
      </x:c>
      <x:c r="C38" s="46" t="str">
        <x:v>Tài liệu IR chính thức</x:v>
      </x:c>
      <x:c r="D38" s="46" t="str">
        <x:v>techcombank.com</x:v>
      </x:c>
      <x:c r="E38" s="46" t="str">
        <x:v>https://techcombank.com/content/dam/techcombank/public-site/documents/2q26-press-release-vie.pdf</x:v>
      </x:c>
      <x:c r="F38" s="46" t="str">
        <x:v>Hợp nhất; xem nguồn từng bảng cho phạm vi chỉ tiêu</x:v>
      </x:c>
    </x:row>
    <x:row r="39" ht="23" customHeight="1">
      <x:c r="A39" s="1"/>
      <x:c r="B39" s="1"/>
      <x:c r="C39" s="1"/>
      <x:c r="D39" s="1"/>
      <x:c r="E39" s="1"/>
      <x:c r="F39" s="1"/>
    </x:row>
    <x:row r="40" ht="23" customHeight="1">
      <x:c r="A40" s="1"/>
      <x:c r="B40" s="1"/>
      <x:c r="C40" s="1"/>
      <x:c r="D40" s="1"/>
      <x:c r="E40" s="1"/>
      <x:c r="F40" s="1"/>
    </x:row>
    <x:row r="41" ht="23" customHeight="1">
      <x:c r="A41" s="1"/>
      <x:c r="B41" s="1"/>
      <x:c r="C41" s="1"/>
      <x:c r="D41" s="1"/>
      <x:c r="E41" s="1"/>
      <x:c r="F41" s="1"/>
    </x:row>
    <x:row r="42" ht="23" customHeight="1">
      <x:c r="A42" s="1"/>
      <x:c r="B42" s="1"/>
      <x:c r="C42" s="1"/>
      <x:c r="D42" s="1"/>
      <x:c r="E42" s="1"/>
      <x:c r="F42" s="1"/>
    </x:row>
    <x:row r="43" ht="23" customHeight="1">
      <x:c r="A43" s="1"/>
      <x:c r="B43" s="1"/>
      <x:c r="C43" s="1"/>
      <x:c r="D43" s="1"/>
      <x:c r="E43" s="1"/>
      <x:c r="F43" s="1"/>
    </x:row>
    <x:row r="44" ht="23" customHeight="1">
      <x:c r="A44" s="1"/>
      <x:c r="B44" s="1"/>
      <x:c r="C44" s="1"/>
      <x:c r="D44" s="1"/>
      <x:c r="E44" s="1"/>
      <x:c r="F44" s="1"/>
    </x:row>
    <x:row r="45" ht="23" customHeight="1">
      <x:c r="A45" s="1"/>
      <x:c r="B45" s="1"/>
      <x:c r="C45" s="1"/>
      <x:c r="D45" s="1"/>
      <x:c r="E45" s="1"/>
      <x:c r="F45" s="1"/>
    </x:row>
    <x:row r="46" ht="23" customHeight="1">
      <x:c r="A46" s="1"/>
      <x:c r="B46" s="1"/>
      <x:c r="C46" s="1"/>
      <x:c r="D46" s="1"/>
      <x:c r="E46" s="1"/>
      <x:c r="F46" s="1"/>
    </x:row>
    <x:row r="47" ht="23" customHeight="1">
      <x:c r="A47" s="1"/>
      <x:c r="B47" s="1"/>
      <x:c r="C47" s="1"/>
      <x:c r="D47" s="1"/>
      <x:c r="E47" s="1"/>
      <x:c r="F47" s="1"/>
    </x:row>
    <x:row r="48" ht="23" customHeight="1">
      <x:c r="A48" s="1"/>
      <x:c r="B48" s="1"/>
      <x:c r="C48" s="1"/>
      <x:c r="D48" s="1"/>
      <x:c r="E48" s="1"/>
      <x:c r="F48" s="1"/>
    </x:row>
    <x:row r="49" ht="23" customHeight="1">
      <x:c r="A49" s="1"/>
      <x:c r="B49" s="1"/>
      <x:c r="C49" s="1"/>
      <x:c r="D49" s="1"/>
      <x:c r="E49" s="1"/>
      <x:c r="F49" s="1"/>
    </x:row>
  </x:sheetData>
  <x:mergeCells>
    <x:mergeCell ref="A1:F2"/>
    <x:mergeCell ref="A3:F3"/>
  </x:mergeCells>
  <x:pageMargins left="0.7" right="0.7" top="0.75" bottom="0.75" header="0.3" footer="0.3"/>
</x:worksheet>
</file>

<file path=xl/worksheets/sheet7.xml><?xml version="1.0" encoding="utf-8"?>
<x:worksheet xmlns:x="http://schemas.openxmlformats.org/spreadsheetml/2006/main">
  <x:sheetPr>
    <x:tabColor rgb="FF087F8C"/>
  </x:sheetPr>
  <x:sheetViews>
    <x:sheetView showGridLines="0" workbookViewId="0">
      <x:pane xSplit="2" ySplit="5" topLeftCell="C6" activePane="bottomRight" state="frozen"/>
    </x:sheetView>
  </x:sheetViews>
  <x:sheetFormatPr defaultRowHeight="15"/>
  <x:cols>
    <x:col min="1" max="1" width="31"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ht="23" customHeight="1">
      <x:c r="A1" s="4" t="str">
        <x:v>Phương pháp, giới hạn và lịch minh họa</x:v>
      </x:c>
      <x:c r="B1" s="4"/>
      <x:c r="C1" s="4"/>
      <x:c r="D1" s="4"/>
      <x:c r="E1" s="4"/>
      <x:c r="F1" s="4"/>
      <x:c r="G1" s="4"/>
      <x:c r="H1" s="4"/>
    </x:row>
    <x:row r="2" ht="23" customHeight="1">
      <x:c r="A2" s="4"/>
      <x:c r="B2" s="4"/>
      <x:c r="C2" s="4"/>
      <x:c r="D2" s="4"/>
      <x:c r="E2" s="4"/>
      <x:c r="F2" s="4"/>
      <x:c r="G2" s="4"/>
      <x:c r="H2" s="4"/>
    </x:row>
    <x:row r="3" ht="35" customHeight="1">
      <x:c r="A3" s="6" t="str">
        <x:v>Phân biệt dữ kiện công bố, phép tính, suy luận và giả định | Không có dự báo ngành hay giá mục tiêu trong tệp</x:v>
      </x:c>
      <x:c r="B3" s="6"/>
      <x:c r="C3" s="6"/>
      <x:c r="D3" s="6"/>
      <x:c r="E3" s="6"/>
      <x:c r="F3" s="6"/>
      <x:c r="G3" s="6"/>
      <x:c r="H3" s="6"/>
    </x:row>
    <x:row r="4" ht="23" customHeight="1">
      <x:c r="A4" s="1"/>
      <x:c r="B4" s="1"/>
      <x:c r="C4" s="1"/>
      <x:c r="D4" s="1"/>
      <x:c r="E4" s="1"/>
      <x:c r="F4" s="1"/>
      <x:c r="G4" s="1"/>
      <x:c r="H4" s="1"/>
    </x:row>
    <x:row r="5" ht="44" customHeight="1">
      <x:c r="A5" s="10" t="str">
        <x:v>Nội dung</x:v>
      </x:c>
      <x:c r="B5" s="10" t="str">
        <x:v>Giải thích</x:v>
      </x:c>
      <x:c r="C5" s="10" t="str"/>
      <x:c r="D5" s="10" t="str"/>
      <x:c r="E5" s="10" t="str"/>
      <x:c r="F5" s="10" t="str"/>
      <x:c r="G5" s="10" t="str"/>
      <x:c r="H5" s="10" t="str"/>
    </x:row>
    <x:row r="6" ht="66" customHeight="1">
      <x:c r="A6" s="50" t="str">
        <x:v>Kỳ nghiên cứu</x:v>
      </x:c>
      <x:c r="B6" s="50" t="str">
        <x:v>Chốt 05/10/2026. Kỳ chung gần nhất kiểm chứng được: H1/2026 soát xét. Bốn thời điểm: 30/09/2025, 31/12/2025, 31/03/2026, 30/06/2026. Chưa dùng Q3/2026 chưa kiểm chứng.</x:v>
      </x:c>
      <x:c r="C6" s="50"/>
      <x:c r="D6" s="50"/>
      <x:c r="E6" s="50"/>
      <x:c r="F6" s="50"/>
      <x:c r="G6" s="50"/>
      <x:c r="H6" s="50"/>
    </x:row>
    <x:row r="7" ht="66" customHeight="1">
      <x:c r="A7" s="53" t="str">
        <x:v>Nợ nhóm 2</x:v>
      </x:c>
      <x:c r="B7" s="53" t="str">
        <x:v>Nợ cần chú ý; không thuộc NPL. NPL cho vay trong tệp = nhóm 3 + nhóm 4 + nhóm 5, không cộng trái phiếu và cam kết ngoại bảng.</x:v>
      </x:c>
      <x:c r="C7" s="53"/>
      <x:c r="D7" s="53"/>
      <x:c r="E7" s="53"/>
      <x:c r="F7" s="53"/>
      <x:c r="G7" s="53"/>
      <x:c r="H7" s="53"/>
    </x:row>
    <x:row r="8" ht="66" customHeight="1">
      <x:c r="A8" s="50" t="str">
        <x:v>Mẫu số tỷ lệ</x:v>
      </x:c>
      <x:c r="B8" s="50" t="str">
        <x:v>Dư nợ phân loại = tổng cho vay gộp trừ cho vay ký quỹ/ứng trước chứng khoán được công bố riêng. Tỷ lệ có thể khác số IR dùng mẫu số khác.</x:v>
      </x:c>
      <x:c r="C8" s="50"/>
      <x:c r="D8" s="50"/>
      <x:c r="E8" s="50"/>
      <x:c r="F8" s="50"/>
      <x:c r="G8" s="50"/>
      <x:c r="H8" s="50"/>
    </x:row>
    <x:row r="9" ht="66" customHeight="1">
      <x:c r="A9" s="53" t="str">
        <x:v>LLR</x:v>
      </x:c>
      <x:c r="B9" s="53" t="str">
        <x:v>Dự phòng cho vay chung + cụ thể, loại phần ký quỹ nếu tách được, chia nợ nhóm 3–5 cho vay. MBB chưa tách được dự phòng MBS; không tính LLR gộp mẫu.</x:v>
      </x:c>
      <x:c r="C9" s="53"/>
      <x:c r="D9" s="53"/>
      <x:c r="E9" s="53"/>
      <x:c r="F9" s="53"/>
      <x:c r="G9" s="53"/>
      <x:c r="H9" s="53"/>
    </x:row>
    <x:row r="10" ht="66" customHeight="1">
      <x:c r="A10" s="50" t="str">
        <x:v>Tổng mẫu</x:v>
      </x:c>
      <x:c r="B10" s="50" t="str">
        <x:v>Cộng tử số / cộng mẫu số tương ứng, không bình quân đơn giản tám tỷ lệ. Đây là mẫu 8 ngân hàng, không đại diện toàn hệ thống.</x:v>
      </x:c>
      <x:c r="C10" s="50"/>
      <x:c r="D10" s="50"/>
      <x:c r="E10" s="50"/>
      <x:c r="F10" s="50"/>
      <x:c r="G10" s="50"/>
      <x:c r="H10" s="50"/>
    </x:row>
    <x:row r="11" ht="66" customHeight="1">
      <x:c r="A11" s="53" t="str">
        <x:v>Không đo được chuyển nhóm</x:v>
      </x:c>
      <x:c r="B11" s="53" t="str">
        <x:v>Chưa tiếp cận bảng theo dõi cùng tập khoản vay, tuổi nợ, tỷ lệ chữa lành, chuyển nhóm thực tế. Không lấy mức giảm nhóm 2 chia/tương ứng mức tăng nhóm 3 để suy ra dòng chuyển.</x:v>
      </x:c>
      <x:c r="C11" s="53"/>
      <x:c r="D11" s="53"/>
      <x:c r="E11" s="53"/>
      <x:c r="F11" s="53"/>
      <x:c r="G11" s="53"/>
      <x:c r="H11" s="53"/>
    </x:row>
    <x:row r="12" ht="66" customHeight="1">
      <x:c r="A12" s="50" t="str">
        <x:v>Dữ liệu còn thiếu</x:v>
      </x:c>
      <x:c r="B12" s="50" t="str">
        <x:v>Nợ cơ cấu chi tiết theo chế độ và lịch hết giữ nhóm; bán nợ tách riêng; dư nợ gốc xử lý tách với sử dụng dự phòng; pháp lý, thứ tự ưu tiên, thời gian bán và giá thu hồi của từng TSĐB: chưa tiếp cận được đầy đủ, không ghi bằng 0.</x:v>
      </x:c>
      <x:c r="C12" s="50"/>
      <x:c r="D12" s="50"/>
      <x:c r="E12" s="50"/>
      <x:c r="F12" s="50"/>
      <x:c r="G12" s="50"/>
      <x:c r="H12" s="50"/>
    </x:row>
    <x:row r="13" ht="66" customHeight="1">
      <x:c r="A13" s="53" t="str">
        <x:v>Khác biệt hợp nhất</x:v>
      </x:c>
      <x:c r="B13" s="53" t="str">
        <x:v>VPB có FE Credit; HDB có HD SAISON, mới hợp nhất HDS trong H1/26; MBB có Mcredit. HDB không hợp nhất Vikki; VPB không hợp nhất GPBank theo thuyết minh. Không gán toàn bộ biến động hợp nhất cho ngân hàng mẹ.</x:v>
      </x:c>
      <x:c r="C13" s="53"/>
      <x:c r="D13" s="53"/>
      <x:c r="E13" s="53"/>
      <x:c r="F13" s="53"/>
      <x:c r="G13" s="53"/>
      <x:c r="H13" s="53"/>
    </x:row>
    <x:row r="14" ht="66" customHeight="1">
      <x:c r="A14" s="50" t="str">
        <x:v>Lợi nhuận bất thường</x:v>
      </x:c>
      <x:c r="B14" s="50" t="str">
        <x:v>HDB có khoản đánh giá lại 969.153 triệu VND, PDF 50. VCB trích cho vay 5.009.044 nhưng DP KQKD chỉ 2.995.727 triệu: hoàn nhập/chi phí các tài sản khác làm hai chỉ tiêu khác nhau. Không coi toàn PPOP là lợi nhuận lặp lại.</x:v>
      </x:c>
      <x:c r="C14" s="50"/>
      <x:c r="D14" s="50"/>
      <x:c r="E14" s="50"/>
      <x:c r="F14" s="50"/>
      <x:c r="G14" s="50"/>
      <x:c r="H14" s="50"/>
    </x:row>
    <x:row r="15" ht="66" customHeight="1">
      <x:c r="A15" s="53" t="str">
        <x:v>Ràng buộc về kết luận</x:v>
      </x:c>
      <x:c r="B15" s="53" t="str">
        <x:v>Chưa có dữ liệu dòng tiền cùng tập người vay để kết luận khó khăn chỉ tạm thời hay kéo dài. Nợ xấu cuối kỳ không đồng nghĩa nợ xấu mới hình thành.</x:v>
      </x:c>
      <x:c r="C15" s="53"/>
      <x:c r="D15" s="53"/>
      <x:c r="E15" s="53"/>
      <x:c r="F15" s="53"/>
      <x:c r="G15" s="53"/>
      <x:c r="H15" s="53"/>
    </x:row>
    <x:row r="16" ht="66" customHeight="1">
      <x:c r="A16" s="50" t="str">
        <x:v>Quy định phân loại</x:v>
      </x:c>
      <x:c r="B16" s="50" t="str">
        <x:v>TT31/2024/TT-NHNN, sửa đổi TT37/2025/TT-NHNN; VBHN27/NHNN ngày 21/11/2025. Phân loại còn xét cơ cấu nợ, đánh giá khả năng trả nợ, CIC và các trường hợp đặc biệt.</x:v>
      </x:c>
      <x:c r="C16" s="50"/>
      <x:c r="D16" s="50"/>
      <x:c r="E16" s="50"/>
      <x:c r="F16" s="50"/>
      <x:c r="G16" s="50"/>
      <x:c r="H16" s="50"/>
    </x:row>
    <x:row r="17" ht="66" customHeight="1">
      <x:c r="A17" s="53" t="str">
        <x:v>Quy định dự phòng</x:v>
      </x:c>
      <x:c r="B17" s="53" t="str">
        <x:v>NĐ86/2024/NĐ-CP: dự phòng cụ thể = max(dư nợ gốc − giá trị TSĐB được khấu trừ, 0) × tỷ lệ theo nhóm. 5%, 20%, 50%, 100% là tỷ lệ nhóm 2–5, không phải phần trăm mất vốn chắc chắn.</x:v>
      </x:c>
      <x:c r="C17" s="53"/>
      <x:c r="D17" s="53"/>
      <x:c r="E17" s="53"/>
      <x:c r="F17" s="53"/>
      <x:c r="G17" s="53"/>
      <x:c r="H17" s="53"/>
    </x:row>
    <x:row r="18" ht="66" customHeight="1">
      <x:c r="A18" s="50" t="str">
        <x:v>Nguồn pháp lý phân loại</x:v>
      </x:c>
      <x:c r="B18" s="50" t="str">
        <x:v>https://congbaocdn.chinhphu.vn/CongBaoCP/VanBan/2025/11/46658/59897-1-20251643-164427-vbhn-nhnn.pdf</x:v>
      </x:c>
      <x:c r="C18" s="50"/>
      <x:c r="D18" s="50"/>
      <x:c r="E18" s="50"/>
      <x:c r="F18" s="50"/>
      <x:c r="G18" s="50"/>
      <x:c r="H18" s="50"/>
    </x:row>
    <x:row r="19" ht="66" customHeight="1">
      <x:c r="A19" s="53" t="str">
        <x:v>Nguồn pháp lý dự phòng</x:v>
      </x:c>
      <x:c r="B19" s="53" t="str">
        <x:v>https://datafiles.chinhphu.vn/cpp/files/vbpq/2024/7/86-cp.signed.pdf</x:v>
      </x:c>
      <x:c r="C19" s="53"/>
      <x:c r="D19" s="53"/>
      <x:c r="E19" s="53"/>
      <x:c r="F19" s="53"/>
      <x:c r="G19" s="53"/>
      <x:c r="H19" s="53"/>
    </x:row>
    <x:row r="20" ht="23" customHeight="1">
      <x:c r="A20" s="1"/>
      <x:c r="B20" s="1"/>
      <x:c r="C20" s="1"/>
      <x:c r="D20" s="1"/>
      <x:c r="E20" s="1"/>
      <x:c r="F20" s="1"/>
      <x:c r="G20" s="1"/>
      <x:c r="H20" s="1"/>
    </x:row>
    <x:row r="21" ht="23" customHeight="1">
      <x:c r="A21" s="1"/>
      <x:c r="B21" s="1"/>
      <x:c r="C21" s="1"/>
      <x:c r="D21" s="1"/>
      <x:c r="E21" s="1"/>
      <x:c r="F21" s="1"/>
      <x:c r="G21" s="1"/>
      <x:c r="H21" s="1"/>
    </x:row>
    <x:row r="22" ht="23" customHeight="1">
      <x:c r="A22" s="24" t="str">
        <x:v>LỊCH MINH HỌA — không phải khoản vay quan sát được. Giả định khoản vay thông thường quá hạn 60 ngày tại 30/09/2026, không trả nợ, không cơ cấu, không có căn cứ phân loại khác.</x:v>
      </x:c>
      <x:c r="B22" s="24"/>
      <x:c r="C22" s="24"/>
      <x:c r="D22" s="24"/>
      <x:c r="E22" s="24"/>
      <x:c r="F22" s="24"/>
      <x:c r="G22" s="24"/>
      <x:c r="H22" s="24"/>
    </x:row>
    <x:row r="23" ht="23" customHeight="1">
      <x:c r="A23" s="24"/>
      <x:c r="B23" s="24"/>
      <x:c r="C23" s="24"/>
      <x:c r="D23" s="24"/>
      <x:c r="E23" s="24"/>
      <x:c r="F23" s="24"/>
      <x:c r="G23" s="24"/>
      <x:c r="H23" s="24"/>
    </x:row>
    <x:row r="24" ht="23" customHeight="1">
      <x:c r="A24" s="1"/>
      <x:c r="B24" s="1"/>
      <x:c r="C24" s="1"/>
      <x:c r="D24" s="1"/>
      <x:c r="E24" s="1"/>
      <x:c r="F24" s="1"/>
      <x:c r="G24" s="1"/>
      <x:c r="H24" s="1"/>
    </x:row>
    <x:row r="25" ht="23" customHeight="1">
      <x:c r="A25" s="1" t="str">
        <x:v>Ngày gốc</x:v>
      </x:c>
      <x:c r="B25" s="55" t="d">
        <x:v>2026-09-30T00:00:00.000Z</x:v>
      </x:c>
      <x:c r="C25" s="25"/>
      <x:c r="D25" s="25" t="str">
        <x:v>Số ngày quá hạn gốc</x:v>
      </x:c>
      <x:c r="E25" s="25"/>
      <x:c r="F25" s="25" t="n">
        <x:v>60</x:v>
      </x:c>
      <x:c r="G25" s="1"/>
      <x:c r="H25" s="1"/>
    </x:row>
    <x:row r="26" ht="23" customHeight="1">
      <x:c r="A26" s="1"/>
      <x:c r="B26" s="1"/>
      <x:c r="C26" s="1"/>
      <x:c r="D26" s="1"/>
      <x:c r="E26" s="1"/>
      <x:c r="F26" s="1"/>
      <x:c r="G26" s="1"/>
      <x:c r="H26" s="1"/>
    </x:row>
    <x:row r="27" ht="44" customHeight="1">
      <x:c r="A27" s="10" t="str">
        <x:v>Mốc theo dõi</x:v>
      </x:c>
      <x:c r="B27" s="10" t="str">
        <x:v>Ngày cuối quý</x:v>
      </x:c>
      <x:c r="C27" s="10" t="str">
        <x:v>Số ngày quá hạn</x:v>
      </x:c>
      <x:c r="D27" s="10" t="str">
        <x:v>Nhóm minh họa</x:v>
      </x:c>
      <x:c r="E27" s="10" t="str">
        <x:v>Giới hạn</x:v>
      </x:c>
      <x:c r="F27" s="10" t="str"/>
      <x:c r="G27" s="10" t="str"/>
      <x:c r="H27" s="10" t="str"/>
    </x:row>
    <x:row r="28" ht="42" customHeight="1">
      <x:c r="A28" s="23" t="str">
        <x:v>Q4/2026</x:v>
      </x:c>
      <x:c r="B28" s="56" t="d">
        <x:v>2026-12-31T00:00:00.000Z</x:v>
      </x:c>
      <x:c r="C28" s="57" t="n">
        <x:f>$F$25+B28-$B$25</x:f>
        <x:v>152</x:v>
      </x:c>
      <x:c r="D28" s="57" t="n">
        <x:f>IF(C28&gt;360,5,IF(C28&gt;180,4,IF(C28&gt;90,3,IF(C28&gt;9,2,1))))</x:f>
        <x:v>3</x:v>
      </x:c>
      <x:c r="E28" s="23" t="str">
        <x:v>Chỉ theo tiêu chí quá hạn; không phải dự báo chuyển nhóm thực tế</x:v>
      </x:c>
      <x:c r="F28" s="23"/>
      <x:c r="G28" s="23"/>
      <x:c r="H28" s="23"/>
    </x:row>
    <x:row r="29" ht="42" customHeight="1">
      <x:c r="A29" s="23" t="str">
        <x:v>Q1/2027</x:v>
      </x:c>
      <x:c r="B29" s="56" t="d">
        <x:v>2027-03-31T00:00:00.000Z</x:v>
      </x:c>
      <x:c r="C29" s="57" t="n">
        <x:f>$F$25+B29-$B$25</x:f>
        <x:v>242</x:v>
      </x:c>
      <x:c r="D29" s="57" t="n">
        <x:f>IF(C29&gt;360,5,IF(C29&gt;180,4,IF(C29&gt;90,3,IF(C29&gt;9,2,1))))</x:f>
        <x:v>4</x:v>
      </x:c>
      <x:c r="E29" s="23" t="str">
        <x:v>Chỉ theo tiêu chí quá hạn; không phải dự báo chuyển nhóm thực tế</x:v>
      </x:c>
      <x:c r="F29" s="23"/>
      <x:c r="G29" s="23"/>
      <x:c r="H29" s="23"/>
    </x:row>
    <x:row r="30" ht="42" customHeight="1">
      <x:c r="A30" s="23" t="str">
        <x:v>Q2/2027</x:v>
      </x:c>
      <x:c r="B30" s="56" t="d">
        <x:v>2027-06-30T00:00:00.000Z</x:v>
      </x:c>
      <x:c r="C30" s="57" t="n">
        <x:f>$F$25+B30-$B$25</x:f>
        <x:v>333</x:v>
      </x:c>
      <x:c r="D30" s="57" t="n">
        <x:f>IF(C30&gt;360,5,IF(C30&gt;180,4,IF(C30&gt;90,3,IF(C30&gt;9,2,1))))</x:f>
        <x:v>4</x:v>
      </x:c>
      <x:c r="E30" s="23" t="str">
        <x:v>Chỉ theo tiêu chí quá hạn; không phải dự báo chuyển nhóm thực tế</x:v>
      </x:c>
      <x:c r="F30" s="23"/>
      <x:c r="G30" s="23"/>
      <x:c r="H30" s="23"/>
    </x:row>
    <x:row r="31" ht="42" customHeight="1">
      <x:c r="A31" s="23" t="str">
        <x:v>Q3/2027</x:v>
      </x:c>
      <x:c r="B31" s="56" t="d">
        <x:v>2027-09-30T00:00:00.000Z</x:v>
      </x:c>
      <x:c r="C31" s="57" t="n">
        <x:f>$F$25+B31-$B$25</x:f>
        <x:v>425</x:v>
      </x:c>
      <x:c r="D31" s="57" t="n">
        <x:f>IF(C31&gt;360,5,IF(C31&gt;180,4,IF(C31&gt;90,3,IF(C31&gt;9,2,1))))</x:f>
        <x:v>5</x:v>
      </x:c>
      <x:c r="E31" s="23" t="str">
        <x:v>Chỉ theo tiêu chí quá hạn; không phải dự báo chuyển nhóm thực tế</x:v>
      </x:c>
      <x:c r="F31" s="23"/>
      <x:c r="G31" s="23"/>
      <x:c r="H31" s="23"/>
    </x:row>
    <x:row r="32" ht="23" customHeight="1">
      <x:c r="A32" s="1"/>
      <x:c r="B32" s="1"/>
      <x:c r="C32" s="1"/>
      <x:c r="D32" s="1"/>
      <x:c r="E32" s="1"/>
      <x:c r="F32" s="1"/>
      <x:c r="G32" s="1"/>
      <x:c r="H32" s="1"/>
    </x:row>
    <x:row r="33" ht="23" customHeight="1">
      <x:c r="A33" s="1"/>
      <x:c r="B33" s="1"/>
      <x:c r="C33" s="1"/>
      <x:c r="D33" s="1"/>
      <x:c r="E33" s="1"/>
      <x:c r="F33" s="1"/>
      <x:c r="G33" s="1"/>
      <x:c r="H33" s="1"/>
    </x:row>
    <x:row r="34" ht="23" customHeight="1">
      <x:c r="A34" s="24" t="str">
        <x:v>VÍ DỤ DỰ PHÒNG — đơn vị tùy chọn, chỉ minh họa. Dư nợ 100, TSĐB đủ điều kiện khấu trừ 60; chưa xét dự phòng chung, thuế hay những khoản đã trích ở cấp ngân hàng.</x:v>
      </x:c>
      <x:c r="B34" s="24"/>
      <x:c r="C34" s="24"/>
      <x:c r="D34" s="24"/>
      <x:c r="E34" s="24"/>
      <x:c r="F34" s="24"/>
      <x:c r="G34" s="24"/>
      <x:c r="H34" s="24"/>
    </x:row>
    <x:row r="35" ht="23" customHeight="1">
      <x:c r="A35" s="24"/>
      <x:c r="B35" s="24"/>
      <x:c r="C35" s="24"/>
      <x:c r="D35" s="24"/>
      <x:c r="E35" s="24"/>
      <x:c r="F35" s="24"/>
      <x:c r="G35" s="24"/>
      <x:c r="H35" s="24"/>
    </x:row>
    <x:row r="36" ht="23" customHeight="1">
      <x:c r="A36" s="1"/>
      <x:c r="B36" s="1"/>
      <x:c r="C36" s="1"/>
      <x:c r="D36" s="1"/>
      <x:c r="E36" s="1"/>
      <x:c r="F36" s="1"/>
      <x:c r="G36" s="1"/>
      <x:c r="H36" s="1"/>
    </x:row>
    <x:row r="37" ht="23" customHeight="1">
      <x:c r="A37" s="1" t="str">
        <x:v>Dư nợ gốc</x:v>
      </x:c>
      <x:c r="B37" s="1" t="n">
        <x:v>100</x:v>
      </x:c>
      <x:c r="C37" s="1"/>
      <x:c r="D37" s="1" t="str">
        <x:v>Giá trị khấu trừ</x:v>
      </x:c>
      <x:c r="E37" s="1"/>
      <x:c r="F37" s="1" t="n">
        <x:v>60</x:v>
      </x:c>
      <x:c r="G37" s="1"/>
      <x:c r="H37" s="1"/>
    </x:row>
    <x:row r="38" ht="23" customHeight="1">
      <x:c r="A38" s="1"/>
      <x:c r="B38" s="1"/>
      <x:c r="C38" s="1"/>
      <x:c r="D38" s="1"/>
      <x:c r="E38" s="1"/>
      <x:c r="F38" s="1"/>
      <x:c r="G38" s="1"/>
      <x:c r="H38" s="1"/>
    </x:row>
    <x:row r="39" ht="44" customHeight="1">
      <x:c r="A39" s="10" t="str">
        <x:v>Nhóm</x:v>
      </x:c>
      <x:c r="B39" s="10" t="str">
        <x:v>Tỷ lệ cụ thể</x:v>
      </x:c>
      <x:c r="C39" s="10" t="str">
        <x:v>Mức DP yêu cầu</x:v>
      </x:c>
      <x:c r="D39" s="10" t="str">
        <x:v>Tăng so nhóm trước</x:v>
      </x:c>
      <x:c r="E39" s="10" t="str">
        <x:v>Lưu ý</x:v>
      </x:c>
      <x:c r="F39" s="10" t="str"/>
      <x:c r="G39" s="10" t="str"/>
      <x:c r="H39" s="10" t="str"/>
    </x:row>
    <x:row r="40" ht="42" customHeight="1">
      <x:c r="A40" s="23" t="n">
        <x:v>2</x:v>
      </x:c>
      <x:c r="B40" s="58" t="n">
        <x:v>0.05</x:v>
      </x:c>
      <x:c r="C40" s="57" t="n">
        <x:f>MAX($B$37-$F$37,0)*B40</x:f>
        <x:v>2</x:v>
      </x:c>
      <x:c r="D40" s="23"/>
      <x:c r="E40" s="23" t="str">
        <x:v>Chi phí phát sinh còn tùy dự phòng đã trích và điều kiện tài sản bảo đảm</x:v>
      </x:c>
      <x:c r="F40" s="23"/>
      <x:c r="G40" s="23"/>
      <x:c r="H40" s="23"/>
    </x:row>
    <x:row r="41" ht="42" customHeight="1">
      <x:c r="A41" s="23" t="n">
        <x:v>3</x:v>
      </x:c>
      <x:c r="B41" s="58" t="n">
        <x:v>0.2</x:v>
      </x:c>
      <x:c r="C41" s="57" t="n">
        <x:f>MAX($B$37-$F$37,0)*B41</x:f>
        <x:v>8</x:v>
      </x:c>
      <x:c r="D41" s="57" t="n">
        <x:f>C41-C40</x:f>
        <x:v>6</x:v>
      </x:c>
      <x:c r="E41" s="23" t="str">
        <x:v>Chi phí phát sinh còn tùy dự phòng đã trích và điều kiện tài sản bảo đảm</x:v>
      </x:c>
      <x:c r="F41" s="23"/>
      <x:c r="G41" s="23"/>
      <x:c r="H41" s="23"/>
    </x:row>
    <x:row r="42" ht="42" customHeight="1">
      <x:c r="A42" s="23" t="n">
        <x:v>4</x:v>
      </x:c>
      <x:c r="B42" s="58" t="n">
        <x:v>0.5</x:v>
      </x:c>
      <x:c r="C42" s="57" t="n">
        <x:f>MAX($B$37-$F$37,0)*B42</x:f>
        <x:v>20</x:v>
      </x:c>
      <x:c r="D42" s="57" t="n">
        <x:f>C42-C41</x:f>
        <x:v>12</x:v>
      </x:c>
      <x:c r="E42" s="23" t="str">
        <x:v>Chi phí phát sinh còn tùy dự phòng đã trích và điều kiện tài sản bảo đảm</x:v>
      </x:c>
      <x:c r="F42" s="23"/>
      <x:c r="G42" s="23"/>
      <x:c r="H42" s="23"/>
    </x:row>
    <x:row r="43" ht="42" customHeight="1">
      <x:c r="A43" s="23" t="n">
        <x:v>5</x:v>
      </x:c>
      <x:c r="B43" s="58" t="n">
        <x:v>1</x:v>
      </x:c>
      <x:c r="C43" s="57" t="n">
        <x:f>MAX($B$37-$F$37,0)*B43</x:f>
        <x:v>40</x:v>
      </x:c>
      <x:c r="D43" s="57" t="n">
        <x:f>C43-C42</x:f>
        <x:v>20</x:v>
      </x:c>
      <x:c r="E43" s="23" t="str">
        <x:v>Chi phí phát sinh còn tùy dự phòng đã trích và điều kiện tài sản bảo đảm</x:v>
      </x:c>
      <x:c r="F43" s="23"/>
      <x:c r="G43" s="23"/>
      <x:c r="H43" s="23"/>
    </x:row>
    <x:row r="44" ht="23" customHeight="1">
      <x:c r="A44" s="1"/>
      <x:c r="B44" s="1"/>
      <x:c r="C44" s="1"/>
      <x:c r="D44" s="1"/>
      <x:c r="E44" s="1"/>
      <x:c r="F44" s="1"/>
      <x:c r="G44" s="1"/>
      <x:c r="H44" s="1"/>
    </x:row>
    <x:row r="45" ht="23" customHeight="1">
      <x:c r="A45" s="1"/>
      <x:c r="B45" s="1"/>
      <x:c r="C45" s="1"/>
      <x:c r="D45" s="1"/>
      <x:c r="E45" s="1"/>
      <x:c r="F45" s="1"/>
      <x:c r="G45" s="1"/>
      <x:c r="H45" s="1"/>
    </x:row>
    <x:row r="46" ht="23" customHeight="1">
      <x:c r="A46" s="24" t="str">
        <x:v>Cơ cấu nợ: TT02/2023 sửa bởi TT06/2024 quy định cửa sổ thực hiện đến 31/12/2024. TT53/2024 về thiệt hại bão số 3 quy định xem xét cơ cấu đến 31/12/2025, lịch trả cuối cùng không quá 31/12/2027. Phải tách thời hạn nhận cơ cấu mới khỏi lịch trả của khoản đã cơ cấu; không giả định toàn bộ được giữ nhóm trong 2026.</x:v>
      </x:c>
      <x:c r="B46" s="24"/>
      <x:c r="C46" s="24"/>
      <x:c r="D46" s="24"/>
      <x:c r="E46" s="24"/>
      <x:c r="F46" s="24"/>
      <x:c r="G46" s="24"/>
      <x:c r="H46" s="24"/>
    </x:row>
    <x:row r="47" ht="23" customHeight="1">
      <x:c r="A47" s="24"/>
      <x:c r="B47" s="24"/>
      <x:c r="C47" s="24"/>
      <x:c r="D47" s="24"/>
      <x:c r="E47" s="24"/>
      <x:c r="F47" s="24"/>
      <x:c r="G47" s="24"/>
      <x:c r="H47" s="24"/>
    </x:row>
    <x:row r="48" ht="23" customHeight="1">
      <x:c r="A48" s="24"/>
      <x:c r="B48" s="24"/>
      <x:c r="C48" s="24"/>
      <x:c r="D48" s="24"/>
      <x:c r="E48" s="24"/>
      <x:c r="F48" s="24"/>
      <x:c r="G48" s="24"/>
      <x:c r="H48" s="24"/>
    </x:row>
    <x:row r="49" ht="23" customHeight="1">
      <x:c r="A49" s="1"/>
      <x:c r="B49" s="1"/>
      <x:c r="C49" s="1"/>
      <x:c r="D49" s="1"/>
      <x:c r="E49" s="1"/>
      <x:c r="F49" s="1"/>
      <x:c r="G49" s="1"/>
      <x:c r="H49" s="1"/>
    </x:row>
    <x:row r="50" ht="23" customHeight="1">
      <x:c r="A50" s="24" t="str">
        <x:v>TT06/2024: https://datafiles.chinhphu.vn/cpp/files/vbpq/2024/7/06-nhnn.pdf</x:v>
      </x:c>
      <x:c r="B50" s="24"/>
      <x:c r="C50" s="24"/>
      <x:c r="D50" s="24"/>
      <x:c r="E50" s="24"/>
      <x:c r="F50" s="24"/>
      <x:c r="G50" s="24"/>
      <x:c r="H50" s="24"/>
    </x:row>
    <x:row r="51" ht="23" customHeight="1">
      <x:c r="A51" s="24"/>
      <x:c r="B51" s="24"/>
      <x:c r="C51" s="24"/>
      <x:c r="D51" s="24"/>
      <x:c r="E51" s="24"/>
      <x:c r="F51" s="24"/>
      <x:c r="G51" s="24"/>
      <x:c r="H51" s="24"/>
    </x:row>
    <x:row r="52" ht="23" customHeight="1">
      <x:c r="A52" s="1"/>
      <x:c r="B52" s="1"/>
      <x:c r="C52" s="1"/>
      <x:c r="D52" s="1"/>
      <x:c r="E52" s="1"/>
      <x:c r="F52" s="1"/>
      <x:c r="G52" s="1"/>
      <x:c r="H52" s="1"/>
    </x:row>
    <x:row r="53" ht="23" customHeight="1">
      <x:c r="A53" s="24" t="str">
        <x:v>TT53/2024: https://congbao.cdnchinhphu.vn/CongBaoCP/VanBan/2024/12/43414/53264-1-20241379-138053-2024-tt-nhnn.pdf</x:v>
      </x:c>
      <x:c r="B53" s="24"/>
      <x:c r="C53" s="24"/>
      <x:c r="D53" s="24"/>
      <x:c r="E53" s="24"/>
      <x:c r="F53" s="24"/>
      <x:c r="G53" s="24"/>
      <x:c r="H53" s="24"/>
    </x:row>
    <x:row r="54" ht="23" customHeight="1">
      <x:c r="A54" s="24"/>
      <x:c r="B54" s="24"/>
      <x:c r="C54" s="24"/>
      <x:c r="D54" s="24"/>
      <x:c r="E54" s="24"/>
      <x:c r="F54" s="24"/>
      <x:c r="G54" s="24"/>
      <x:c r="H54" s="24"/>
    </x:row>
    <x:row r="55" ht="23" customHeight="1">
      <x:c r="A55" s="24"/>
      <x:c r="B55" s="24"/>
      <x:c r="C55" s="24"/>
      <x:c r="D55" s="24"/>
      <x:c r="E55" s="24"/>
      <x:c r="F55" s="24"/>
      <x:c r="G55" s="24"/>
      <x:c r="H55" s="24"/>
    </x:row>
    <x:row r="56" ht="23" customHeight="1">
      <x:c r="A56" s="1"/>
      <x:c r="B56" s="1"/>
      <x:c r="C56" s="1"/>
      <x:c r="D56" s="1"/>
      <x:c r="E56" s="1"/>
      <x:c r="F56" s="1"/>
      <x:c r="G56" s="1"/>
      <x:c r="H56" s="1"/>
    </x:row>
    <x:row r="57" ht="23" customHeight="1">
      <x:c r="A57" s="1"/>
      <x:c r="B57" s="1"/>
      <x:c r="C57" s="1"/>
      <x:c r="D57" s="1"/>
      <x:c r="E57" s="1"/>
      <x:c r="F57" s="1"/>
      <x:c r="G57" s="1"/>
      <x:c r="H57" s="1"/>
    </x:row>
    <x:row r="58" ht="23" customHeight="1">
      <x:c r="A58" s="1"/>
      <x:c r="B58" s="1"/>
      <x:c r="C58" s="1"/>
      <x:c r="D58" s="1"/>
      <x:c r="E58" s="1"/>
      <x:c r="F58" s="1"/>
      <x:c r="G58" s="1"/>
      <x:c r="H58" s="1"/>
    </x:row>
    <x:row r="59" ht="23" customHeight="1">
      <x:c r="A59" s="1"/>
      <x:c r="B59" s="1"/>
      <x:c r="C59" s="1"/>
      <x:c r="D59" s="1"/>
      <x:c r="E59" s="1"/>
      <x:c r="F59" s="1"/>
      <x:c r="G59" s="1"/>
      <x:c r="H59" s="1"/>
    </x:row>
    <x:row r="60" ht="23" customHeight="1">
      <x:c r="A60" s="1"/>
      <x:c r="B60" s="1"/>
      <x:c r="C60" s="1"/>
      <x:c r="D60" s="1"/>
      <x:c r="E60" s="1"/>
      <x:c r="F60" s="1"/>
      <x:c r="G60" s="1"/>
      <x:c r="H60" s="1"/>
    </x:row>
    <x:row r="61" ht="23" customHeight="1">
      <x:c r="A61" s="1"/>
      <x:c r="B61" s="1"/>
      <x:c r="C61" s="1"/>
      <x:c r="D61" s="1"/>
      <x:c r="E61" s="1"/>
      <x:c r="F61" s="1"/>
      <x:c r="G61" s="1"/>
      <x:c r="H61" s="1"/>
    </x:row>
    <x:row r="62" ht="23" customHeight="1">
      <x:c r="A62" s="1"/>
      <x:c r="B62" s="1"/>
      <x:c r="C62" s="1"/>
      <x:c r="D62" s="1"/>
      <x:c r="E62" s="1"/>
      <x:c r="F62" s="1"/>
      <x:c r="G62" s="1"/>
      <x:c r="H62" s="1"/>
    </x:row>
    <x:row r="63" ht="23" customHeight="1">
      <x:c r="A63" s="1"/>
      <x:c r="B63" s="1"/>
      <x:c r="C63" s="1"/>
      <x:c r="D63" s="1"/>
      <x:c r="E63" s="1"/>
      <x:c r="F63" s="1"/>
      <x:c r="G63" s="1"/>
      <x:c r="H63" s="1"/>
    </x:row>
    <x:row r="64" ht="23" customHeight="1">
      <x:c r="A64" s="1"/>
      <x:c r="B64" s="1"/>
      <x:c r="C64" s="1"/>
      <x:c r="D64" s="1"/>
      <x:c r="E64" s="1"/>
      <x:c r="F64" s="1"/>
      <x:c r="G64" s="1"/>
      <x:c r="H64" s="1"/>
    </x:row>
  </x:sheetData>
  <x:mergeCells>
    <x:mergeCell ref="A1:H2"/>
    <x:mergeCell ref="A3:H3"/>
    <x:mergeCell ref="B6:H6"/>
    <x:mergeCell ref="B7:H7"/>
    <x:mergeCell ref="B8:H8"/>
    <x:mergeCell ref="B9:H9"/>
    <x:mergeCell ref="B10:H10"/>
    <x:mergeCell ref="B11:H11"/>
    <x:mergeCell ref="B12:H12"/>
    <x:mergeCell ref="B13:H13"/>
    <x:mergeCell ref="B14:H14"/>
    <x:mergeCell ref="B15:H15"/>
    <x:mergeCell ref="B16:H16"/>
    <x:mergeCell ref="B17:H17"/>
    <x:mergeCell ref="B18:H18"/>
    <x:mergeCell ref="B19:H19"/>
    <x:mergeCell ref="A22:H23"/>
    <x:mergeCell ref="E28:H28"/>
    <x:mergeCell ref="E29:H29"/>
    <x:mergeCell ref="E30:H30"/>
    <x:mergeCell ref="E31:H31"/>
    <x:mergeCell ref="A34:H35"/>
    <x:mergeCell ref="E40:H40"/>
    <x:mergeCell ref="E41:H41"/>
    <x:mergeCell ref="E42:H42"/>
    <x:mergeCell ref="E43:H43"/>
    <x:mergeCell ref="A46:H48"/>
    <x:mergeCell ref="A50:H51"/>
    <x:mergeCell ref="A53:H55"/>
  </x:mergeCells>
  <x:pageMargins left="0.7" right="0.7" top="0.75" bottom="0.75" header="0.3" footer="0.3"/>
</x:worksheet>
</file>